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995"/>
  </bookViews>
  <sheets>
    <sheet name="учебный план" sheetId="1" r:id="rId1"/>
  </sheets>
  <definedNames>
    <definedName name="_xlnm._FilterDatabase" localSheetId="0" hidden="1">'учебный план'!$A$2:$AJ$2</definedName>
    <definedName name="_xlnm.Print_Area" localSheetId="0">'учебный план'!$A$1:$V$177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1" l="1"/>
  <c r="D133" i="1" l="1"/>
  <c r="F62" i="1"/>
  <c r="E62" i="1"/>
  <c r="Q53" i="1"/>
  <c r="Q52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0" i="1"/>
  <c r="Q19" i="1"/>
  <c r="Q18" i="1"/>
  <c r="Q17" i="1"/>
  <c r="Q16" i="1"/>
  <c r="Q14" i="1"/>
  <c r="Q15" i="1"/>
  <c r="Q47" i="1" l="1"/>
  <c r="Q116" i="1"/>
  <c r="Q115" i="1"/>
  <c r="Q114" i="1"/>
  <c r="Q112" i="1"/>
  <c r="P61" i="1" l="1"/>
  <c r="Q61" i="1"/>
  <c r="R61" i="1"/>
  <c r="I137" i="1" l="1"/>
  <c r="H137" i="1"/>
  <c r="G137" i="1"/>
  <c r="F137" i="1"/>
  <c r="E137" i="1"/>
  <c r="D137" i="1"/>
  <c r="Q136" i="1"/>
  <c r="R135" i="1"/>
  <c r="R137" i="1" s="1"/>
  <c r="Q135" i="1"/>
  <c r="P135" i="1"/>
  <c r="P137" i="1" s="1"/>
  <c r="Q137" i="1" l="1"/>
  <c r="R31" i="1"/>
  <c r="P31" i="1"/>
  <c r="R14" i="1" l="1"/>
  <c r="R130" i="1" l="1"/>
  <c r="Q130" i="1"/>
  <c r="P130" i="1"/>
  <c r="Q103" i="1"/>
  <c r="H104" i="1"/>
  <c r="P35" i="1"/>
  <c r="R35" i="1"/>
  <c r="P43" i="1" l="1"/>
  <c r="R43" i="1"/>
  <c r="P44" i="1"/>
  <c r="R44" i="1"/>
  <c r="P45" i="1"/>
  <c r="R45" i="1"/>
  <c r="R77" i="1"/>
  <c r="Q77" i="1"/>
  <c r="P77" i="1"/>
  <c r="R70" i="1"/>
  <c r="Q70" i="1"/>
  <c r="P70" i="1"/>
  <c r="R39" i="1"/>
  <c r="R22" i="1"/>
  <c r="Q22" i="1"/>
  <c r="P22" i="1"/>
  <c r="R21" i="1"/>
  <c r="Q21" i="1"/>
  <c r="P21" i="1"/>
  <c r="P23" i="1"/>
  <c r="Q23" i="1"/>
  <c r="R23" i="1"/>
  <c r="R20" i="1"/>
  <c r="P20" i="1"/>
  <c r="P39" i="1"/>
  <c r="F159" i="1"/>
  <c r="R159" i="1" s="1"/>
  <c r="E159" i="1"/>
  <c r="D159" i="1"/>
  <c r="Q158" i="1"/>
  <c r="Q157" i="1"/>
  <c r="Q156" i="1"/>
  <c r="R155" i="1"/>
  <c r="Q155" i="1"/>
  <c r="P155" i="1"/>
  <c r="P159" i="1" s="1"/>
  <c r="P161" i="1"/>
  <c r="P163" i="1" s="1"/>
  <c r="Q161" i="1"/>
  <c r="R161" i="1"/>
  <c r="R163" i="1" s="1"/>
  <c r="Q162" i="1"/>
  <c r="D163" i="1"/>
  <c r="E163" i="1"/>
  <c r="F163" i="1"/>
  <c r="D80" i="1"/>
  <c r="R126" i="1"/>
  <c r="Q126" i="1"/>
  <c r="P126" i="1"/>
  <c r="Q95" i="1"/>
  <c r="G96" i="1"/>
  <c r="H96" i="1"/>
  <c r="Q94" i="1"/>
  <c r="E96" i="1"/>
  <c r="R78" i="1"/>
  <c r="Q78" i="1"/>
  <c r="P78" i="1"/>
  <c r="R46" i="1"/>
  <c r="P46" i="1"/>
  <c r="R36" i="1"/>
  <c r="P36" i="1"/>
  <c r="R132" i="1"/>
  <c r="Q132" i="1"/>
  <c r="P132" i="1"/>
  <c r="R125" i="1"/>
  <c r="Q125" i="1"/>
  <c r="P125" i="1"/>
  <c r="R58" i="1"/>
  <c r="Q59" i="1"/>
  <c r="Q58" i="1"/>
  <c r="P58" i="1"/>
  <c r="I62" i="1"/>
  <c r="H62" i="1"/>
  <c r="G62" i="1"/>
  <c r="R60" i="1"/>
  <c r="Q60" i="1"/>
  <c r="P60" i="1"/>
  <c r="I117" i="1"/>
  <c r="H117" i="1"/>
  <c r="G117" i="1"/>
  <c r="R111" i="1"/>
  <c r="Q113" i="1"/>
  <c r="P111" i="1"/>
  <c r="Q93" i="1"/>
  <c r="Q92" i="1"/>
  <c r="Q91" i="1"/>
  <c r="Q90" i="1"/>
  <c r="P90" i="1"/>
  <c r="P96" i="1" s="1"/>
  <c r="R85" i="1"/>
  <c r="R86" i="1" s="1"/>
  <c r="Q85" i="1"/>
  <c r="Q86" i="1" s="1"/>
  <c r="P85" i="1"/>
  <c r="P86" i="1" s="1"/>
  <c r="R76" i="1"/>
  <c r="Q76" i="1"/>
  <c r="P76" i="1"/>
  <c r="R73" i="1"/>
  <c r="Q73" i="1"/>
  <c r="P73" i="1"/>
  <c r="P72" i="1"/>
  <c r="Q72" i="1"/>
  <c r="R72" i="1"/>
  <c r="R69" i="1"/>
  <c r="Q69" i="1"/>
  <c r="P69" i="1"/>
  <c r="R68" i="1"/>
  <c r="Q68" i="1"/>
  <c r="P68" i="1"/>
  <c r="R19" i="1"/>
  <c r="P19" i="1"/>
  <c r="R74" i="1"/>
  <c r="Q74" i="1"/>
  <c r="P74" i="1"/>
  <c r="F153" i="1"/>
  <c r="E153" i="1"/>
  <c r="D153" i="1"/>
  <c r="R151" i="1"/>
  <c r="R153" i="1" s="1"/>
  <c r="Q152" i="1"/>
  <c r="Q151" i="1"/>
  <c r="P151" i="1"/>
  <c r="P153" i="1" s="1"/>
  <c r="I147" i="1"/>
  <c r="H147" i="1"/>
  <c r="G147" i="1"/>
  <c r="F147" i="1"/>
  <c r="E147" i="1"/>
  <c r="D147" i="1"/>
  <c r="R141" i="1"/>
  <c r="R147" i="1" s="1"/>
  <c r="Q146" i="1"/>
  <c r="Q145" i="1"/>
  <c r="Q144" i="1"/>
  <c r="Q143" i="1"/>
  <c r="Q142" i="1"/>
  <c r="Q141" i="1"/>
  <c r="P141" i="1"/>
  <c r="P147" i="1" s="1"/>
  <c r="O133" i="1"/>
  <c r="O164" i="1" s="1"/>
  <c r="N133" i="1"/>
  <c r="N164" i="1" s="1"/>
  <c r="M133" i="1"/>
  <c r="M164" i="1" s="1"/>
  <c r="L133" i="1"/>
  <c r="L164" i="1" s="1"/>
  <c r="K133" i="1"/>
  <c r="K164" i="1" s="1"/>
  <c r="J133" i="1"/>
  <c r="J164" i="1" s="1"/>
  <c r="I133" i="1"/>
  <c r="I164" i="1" s="1"/>
  <c r="H133" i="1"/>
  <c r="H164" i="1" s="1"/>
  <c r="G133" i="1"/>
  <c r="G164" i="1" s="1"/>
  <c r="F133" i="1"/>
  <c r="E133" i="1"/>
  <c r="P129" i="1"/>
  <c r="Q129" i="1"/>
  <c r="R129" i="1"/>
  <c r="P131" i="1"/>
  <c r="Q131" i="1"/>
  <c r="R131" i="1"/>
  <c r="R128" i="1"/>
  <c r="Q128" i="1"/>
  <c r="P128" i="1"/>
  <c r="R127" i="1"/>
  <c r="Q127" i="1"/>
  <c r="P127" i="1"/>
  <c r="R124" i="1"/>
  <c r="Q124" i="1"/>
  <c r="P124" i="1"/>
  <c r="Q111" i="1"/>
  <c r="O117" i="1"/>
  <c r="N117" i="1"/>
  <c r="M117" i="1"/>
  <c r="L117" i="1"/>
  <c r="K117" i="1"/>
  <c r="J117" i="1"/>
  <c r="F117" i="1"/>
  <c r="E117" i="1"/>
  <c r="D117" i="1"/>
  <c r="R100" i="1"/>
  <c r="R104" i="1" s="1"/>
  <c r="Q102" i="1"/>
  <c r="Q101" i="1"/>
  <c r="Q100" i="1"/>
  <c r="P100" i="1"/>
  <c r="P104" i="1" s="1"/>
  <c r="I104" i="1"/>
  <c r="G104" i="1"/>
  <c r="F104" i="1"/>
  <c r="E104" i="1"/>
  <c r="D104" i="1"/>
  <c r="F96" i="1"/>
  <c r="D96" i="1"/>
  <c r="O86" i="1"/>
  <c r="N86" i="1"/>
  <c r="M86" i="1"/>
  <c r="L86" i="1"/>
  <c r="K86" i="1"/>
  <c r="J86" i="1"/>
  <c r="I86" i="1"/>
  <c r="H86" i="1"/>
  <c r="G86" i="1"/>
  <c r="F86" i="1"/>
  <c r="E86" i="1"/>
  <c r="D86" i="1"/>
  <c r="O80" i="1"/>
  <c r="N80" i="1"/>
  <c r="M80" i="1"/>
  <c r="M120" i="1" s="1"/>
  <c r="L80" i="1"/>
  <c r="K80" i="1"/>
  <c r="J80" i="1"/>
  <c r="I80" i="1"/>
  <c r="H80" i="1"/>
  <c r="G80" i="1"/>
  <c r="F80" i="1"/>
  <c r="E80" i="1"/>
  <c r="R79" i="1"/>
  <c r="Q79" i="1"/>
  <c r="P79" i="1"/>
  <c r="R75" i="1"/>
  <c r="Q75" i="1"/>
  <c r="P75" i="1"/>
  <c r="R71" i="1"/>
  <c r="Q71" i="1"/>
  <c r="P71" i="1"/>
  <c r="O54" i="1"/>
  <c r="N54" i="1"/>
  <c r="M54" i="1"/>
  <c r="L54" i="1"/>
  <c r="K54" i="1"/>
  <c r="J54" i="1"/>
  <c r="I54" i="1"/>
  <c r="H54" i="1"/>
  <c r="G54" i="1"/>
  <c r="R42" i="1"/>
  <c r="P42" i="1"/>
  <c r="R41" i="1"/>
  <c r="P41" i="1"/>
  <c r="R40" i="1"/>
  <c r="P40" i="1"/>
  <c r="R38" i="1"/>
  <c r="P38" i="1"/>
  <c r="R37" i="1"/>
  <c r="P37" i="1"/>
  <c r="R34" i="1"/>
  <c r="P34" i="1"/>
  <c r="O47" i="1"/>
  <c r="N47" i="1"/>
  <c r="M47" i="1"/>
  <c r="L47" i="1"/>
  <c r="L63" i="1" s="1"/>
  <c r="K47" i="1"/>
  <c r="J47" i="1"/>
  <c r="I47" i="1"/>
  <c r="H47" i="1"/>
  <c r="H63" i="1" s="1"/>
  <c r="G47" i="1"/>
  <c r="F47" i="1"/>
  <c r="E47" i="1"/>
  <c r="D47" i="1"/>
  <c r="R18" i="1"/>
  <c r="P18" i="1"/>
  <c r="R17" i="1"/>
  <c r="P17" i="1"/>
  <c r="R16" i="1"/>
  <c r="P16" i="1"/>
  <c r="R15" i="1"/>
  <c r="P15" i="1"/>
  <c r="P14" i="1"/>
  <c r="O24" i="1"/>
  <c r="N24" i="1"/>
  <c r="M24" i="1"/>
  <c r="L24" i="1"/>
  <c r="K24" i="1"/>
  <c r="J24" i="1"/>
  <c r="I24" i="1"/>
  <c r="H24" i="1"/>
  <c r="G24" i="1"/>
  <c r="F24" i="1"/>
  <c r="E24" i="1"/>
  <c r="D24" i="1"/>
  <c r="R33" i="1"/>
  <c r="P33" i="1"/>
  <c r="F54" i="1"/>
  <c r="E54" i="1"/>
  <c r="D54" i="1"/>
  <c r="R51" i="1"/>
  <c r="R54" i="1" s="1"/>
  <c r="Q51" i="1"/>
  <c r="Q54" i="1" s="1"/>
  <c r="P51" i="1"/>
  <c r="P54" i="1" s="1"/>
  <c r="R32" i="1"/>
  <c r="P32" i="1"/>
  <c r="R30" i="1"/>
  <c r="P30" i="1"/>
  <c r="R90" i="1"/>
  <c r="R96" i="1" s="1"/>
  <c r="I96" i="1"/>
  <c r="E164" i="1" l="1"/>
  <c r="P47" i="1"/>
  <c r="P24" i="1"/>
  <c r="D164" i="1"/>
  <c r="R62" i="1"/>
  <c r="P62" i="1"/>
  <c r="R24" i="1"/>
  <c r="F164" i="1"/>
  <c r="D120" i="1"/>
  <c r="Q24" i="1"/>
  <c r="L120" i="1"/>
  <c r="L168" i="1" s="1"/>
  <c r="Q62" i="1"/>
  <c r="Q104" i="1"/>
  <c r="K63" i="1"/>
  <c r="Q163" i="1"/>
  <c r="O63" i="1"/>
  <c r="O168" i="1" s="1"/>
  <c r="K120" i="1"/>
  <c r="Q147" i="1"/>
  <c r="H120" i="1"/>
  <c r="H168" i="1" s="1"/>
  <c r="I63" i="1"/>
  <c r="I168" i="1" s="1"/>
  <c r="O120" i="1"/>
  <c r="Q96" i="1"/>
  <c r="I120" i="1"/>
  <c r="R80" i="1"/>
  <c r="N120" i="1"/>
  <c r="D63" i="1"/>
  <c r="G63" i="1"/>
  <c r="F63" i="1"/>
  <c r="R47" i="1"/>
  <c r="P117" i="1"/>
  <c r="Q117" i="1"/>
  <c r="R117" i="1"/>
  <c r="Q133" i="1"/>
  <c r="Q153" i="1"/>
  <c r="P80" i="1"/>
  <c r="Q80" i="1"/>
  <c r="P133" i="1"/>
  <c r="P164" i="1" s="1"/>
  <c r="Q159" i="1"/>
  <c r="G120" i="1"/>
  <c r="J63" i="1"/>
  <c r="N63" i="1"/>
  <c r="M63" i="1"/>
  <c r="M168" i="1" s="1"/>
  <c r="F120" i="1"/>
  <c r="J120" i="1"/>
  <c r="E120" i="1"/>
  <c r="R133" i="1"/>
  <c r="R164" i="1" s="1"/>
  <c r="G168" i="1" l="1"/>
  <c r="P63" i="1"/>
  <c r="D168" i="1"/>
  <c r="F168" i="1"/>
  <c r="Q164" i="1"/>
  <c r="K168" i="1"/>
  <c r="J168" i="1"/>
  <c r="N168" i="1"/>
  <c r="J176" i="1" s="1"/>
  <c r="Q63" i="1"/>
  <c r="R120" i="1"/>
  <c r="P120" i="1"/>
  <c r="P168" i="1" s="1"/>
  <c r="Q120" i="1"/>
  <c r="K176" i="1"/>
  <c r="F176" i="1" l="1"/>
  <c r="Q168" i="1"/>
  <c r="G171" i="1" s="1"/>
  <c r="H176" i="1"/>
  <c r="I176" i="1"/>
  <c r="G176" i="1"/>
  <c r="E176" i="1"/>
  <c r="L176" i="1" l="1"/>
  <c r="E63" i="1" l="1"/>
  <c r="R63" i="1"/>
  <c r="R168" i="1" s="1"/>
  <c r="N176" i="1" s="1"/>
  <c r="T25" i="1" l="1"/>
  <c r="E168" i="1"/>
  <c r="D176" i="1" s="1"/>
</calcChain>
</file>

<file path=xl/sharedStrings.xml><?xml version="1.0" encoding="utf-8"?>
<sst xmlns="http://schemas.openxmlformats.org/spreadsheetml/2006/main" count="563" uniqueCount="162">
  <si>
    <t>Спортивный отдел</t>
  </si>
  <si>
    <t>№</t>
  </si>
  <si>
    <t>Направление деятельности</t>
  </si>
  <si>
    <t>Педагог</t>
  </si>
  <si>
    <t>2 г.о.</t>
  </si>
  <si>
    <t>1 г.о.</t>
  </si>
  <si>
    <t>3 г.о.</t>
  </si>
  <si>
    <t>и более</t>
  </si>
  <si>
    <t>Всего</t>
  </si>
  <si>
    <t>групп</t>
  </si>
  <si>
    <t>часов</t>
  </si>
  <si>
    <t>уч-ся</t>
  </si>
  <si>
    <t>Количество групп/ часов/уч-ся</t>
  </si>
  <si>
    <t>Шахматы</t>
  </si>
  <si>
    <t>Чулкова А.Л.</t>
  </si>
  <si>
    <t>Герасимов А.Д.</t>
  </si>
  <si>
    <t>Итого:</t>
  </si>
  <si>
    <t>Предмет</t>
  </si>
  <si>
    <t>г</t>
  </si>
  <si>
    <t>ч</t>
  </si>
  <si>
    <t>уч</t>
  </si>
  <si>
    <t>Информатика</t>
  </si>
  <si>
    <t>Всего по отделу:</t>
  </si>
  <si>
    <t>Мягкая игрушка</t>
  </si>
  <si>
    <t>ИЗО</t>
  </si>
  <si>
    <t>Асанова Г.Д.</t>
  </si>
  <si>
    <t>Школа юного модельера "Силуэт"</t>
  </si>
  <si>
    <t>Графенкова Н.Б.</t>
  </si>
  <si>
    <t>Еремина О.Д.</t>
  </si>
  <si>
    <t>Хореография</t>
  </si>
  <si>
    <t>Курляндская О.В.</t>
  </si>
  <si>
    <t>Баринов А.В.</t>
  </si>
  <si>
    <t>Куликова О.Н.</t>
  </si>
  <si>
    <t>Инструментальный ансамбль "Веселые нотки"</t>
  </si>
  <si>
    <t>Гитара</t>
  </si>
  <si>
    <t>Фортепиано</t>
  </si>
  <si>
    <t>Художественно-эстетический отдел</t>
  </si>
  <si>
    <t>Отдел декоративно-прикладного и технического творчества</t>
  </si>
  <si>
    <t>Всего штатных едениц</t>
  </si>
  <si>
    <t>по норме</t>
  </si>
  <si>
    <t>по факту</t>
  </si>
  <si>
    <t>чел</t>
  </si>
  <si>
    <t>час</t>
  </si>
  <si>
    <t xml:space="preserve">Средний показатель </t>
  </si>
  <si>
    <t>Творч.мастерск.</t>
  </si>
  <si>
    <t>2 г.о</t>
  </si>
  <si>
    <t>Рок-объединен.</t>
  </si>
  <si>
    <t>Мельникова Е.Ю.</t>
  </si>
  <si>
    <t xml:space="preserve">                                                                                                                                                                </t>
  </si>
  <si>
    <t>Морсов Д.А.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</si>
  <si>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</si>
  <si>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Школа творческого развития "Семицветик-2" </t>
  </si>
  <si>
    <t>Настольн.теннис</t>
  </si>
  <si>
    <t>Горобец О.Н.</t>
  </si>
  <si>
    <t>Констр., пошив</t>
  </si>
  <si>
    <t>Бальные танцы</t>
  </si>
  <si>
    <t>Голубева А.В.</t>
  </si>
  <si>
    <t>Галиуллин Т.А.</t>
  </si>
  <si>
    <t>Школа творческого развития "Семицветик-1"</t>
  </si>
  <si>
    <t>ВСЕГО по ЦВР:</t>
  </si>
  <si>
    <t>Бахмицкий Д.Ю.</t>
  </si>
  <si>
    <t>Вокал</t>
  </si>
  <si>
    <t>Народный ансамбль бального танца "Вдохновение"</t>
  </si>
  <si>
    <t>Глибина О.В.</t>
  </si>
  <si>
    <t>Экологи</t>
  </si>
  <si>
    <t>Курилова Е.А.</t>
  </si>
  <si>
    <t>Юные натурал.</t>
  </si>
  <si>
    <t>Эстр. вокал</t>
  </si>
  <si>
    <t>Мазаева Е.Н.</t>
  </si>
  <si>
    <t>Бабина А.А.</t>
  </si>
  <si>
    <t>Цицулина Е.А.</t>
  </si>
  <si>
    <t>Гусельки</t>
  </si>
  <si>
    <t xml:space="preserve"> </t>
  </si>
  <si>
    <t>ЦВР здание № 2</t>
  </si>
  <si>
    <t>математика</t>
  </si>
  <si>
    <t>разв. моторики</t>
  </si>
  <si>
    <t>развитие речи</t>
  </si>
  <si>
    <t>окружающ. мир</t>
  </si>
  <si>
    <t>Студия анимации "Мульти-пульти"</t>
  </si>
  <si>
    <t>Технология анимации</t>
  </si>
  <si>
    <t>Художественная деятельность</t>
  </si>
  <si>
    <t>Творческая мастерская</t>
  </si>
  <si>
    <t>Детский фитнес</t>
  </si>
  <si>
    <t>Веселое словечко</t>
  </si>
  <si>
    <t>Фотокружок</t>
  </si>
  <si>
    <t>Люлина Ю.А.</t>
  </si>
  <si>
    <t>Куликов О.А.</t>
  </si>
  <si>
    <t>Театр</t>
  </si>
  <si>
    <t>Сарычев С.В.</t>
  </si>
  <si>
    <t>Школа раннего развития "Солнечные ступеньки"</t>
  </si>
  <si>
    <t xml:space="preserve"> Школа будущего первоклассника "Учимся играя "</t>
  </si>
  <si>
    <t>Школа будущего первоклассника "Учимся играя"</t>
  </si>
  <si>
    <t>Бокс</t>
  </si>
  <si>
    <t>Обо всем на свете</t>
  </si>
  <si>
    <t>Видеомонтаж</t>
  </si>
  <si>
    <t>Бочков П.А.</t>
  </si>
  <si>
    <t>Сибирцева Е.Н.</t>
  </si>
  <si>
    <t>Студия эстрадного вокала "Гармония"</t>
  </si>
  <si>
    <t>Подготовка к школе</t>
  </si>
  <si>
    <t>Творческое развитие</t>
  </si>
  <si>
    <t>Мазалова С.С.</t>
  </si>
  <si>
    <t>Ритмика</t>
  </si>
  <si>
    <t>Сосчитай-ка</t>
  </si>
  <si>
    <t>УТВЕРЖДАЮ:</t>
  </si>
  <si>
    <t>Гончарова Н.Г.</t>
  </si>
  <si>
    <t>Каплюгина М.А.</t>
  </si>
  <si>
    <t>обучение грамоте</t>
  </si>
  <si>
    <t>Робототехника</t>
  </si>
  <si>
    <t>Экология</t>
  </si>
  <si>
    <t xml:space="preserve">Голубева Н.Б. </t>
  </si>
  <si>
    <t>Братчикова О.Д.</t>
  </si>
  <si>
    <t>ДПИ</t>
  </si>
  <si>
    <t>Пластилинография</t>
  </si>
  <si>
    <t>Сазанович Н.С.</t>
  </si>
  <si>
    <t>Азы шитья</t>
  </si>
  <si>
    <t>Игра, развитие</t>
  </si>
  <si>
    <t>ОФП</t>
  </si>
  <si>
    <t>Титкова Е.Н.</t>
  </si>
  <si>
    <t>Английский язык</t>
  </si>
  <si>
    <t>Смирнова А.Л.</t>
  </si>
  <si>
    <t>Директор МОУ ДО ЦВР</t>
  </si>
  <si>
    <t xml:space="preserve">_________ С.А. Куликова </t>
  </si>
  <si>
    <t>Дзюдо</t>
  </si>
  <si>
    <t>Математика</t>
  </si>
  <si>
    <t>Дефиле</t>
  </si>
  <si>
    <t>Организация досуга</t>
  </si>
  <si>
    <t>В гостях у сказки</t>
  </si>
  <si>
    <t>Мир вокруг нас</t>
  </si>
  <si>
    <t>Геймдизайн</t>
  </si>
  <si>
    <t>Эстрадный танец</t>
  </si>
  <si>
    <t>Нуждина Н.А.</t>
  </si>
  <si>
    <t xml:space="preserve">Головченко Н.С. </t>
  </si>
  <si>
    <t xml:space="preserve">Бражникова М.Р. </t>
  </si>
  <si>
    <t xml:space="preserve">Шишова С.В. </t>
  </si>
  <si>
    <t xml:space="preserve">Силина А.В. </t>
  </si>
  <si>
    <t>Конторина Е.Д.</t>
  </si>
  <si>
    <t xml:space="preserve">Козлова Ю.Р. </t>
  </si>
  <si>
    <t>Маркова М.С.</t>
  </si>
  <si>
    <t>Фадейчева С.Я.</t>
  </si>
  <si>
    <t>Каратэ</t>
  </si>
  <si>
    <t>Шухов С.А.</t>
  </si>
  <si>
    <t>Селиверстова Н.И.</t>
  </si>
  <si>
    <t>Кузнецова Е.Ю.</t>
  </si>
  <si>
    <t>Морозова И.В.</t>
  </si>
  <si>
    <t>Базанова Е.В.</t>
  </si>
  <si>
    <t>Смирнова Н.А.</t>
  </si>
  <si>
    <t>Казаринова Р.В.</t>
  </si>
  <si>
    <t>Серенкова Н.В.</t>
  </si>
  <si>
    <t>Романюк Л.Ф.</t>
  </si>
  <si>
    <t>Мужичина В.В.</t>
  </si>
  <si>
    <t>Учебный план  МОУ ДО ЦВР</t>
  </si>
  <si>
    <t>Софонова Е.Н.</t>
  </si>
  <si>
    <t>Вокальная студия "Созвездие"</t>
  </si>
  <si>
    <t>вокал</t>
  </si>
  <si>
    <t>сцен.движение</t>
  </si>
  <si>
    <t>Чеснокова А.С.</t>
  </si>
  <si>
    <t>Куркова О.А.</t>
  </si>
  <si>
    <t>Лысенкова Н.В.</t>
  </si>
  <si>
    <t>Ломакина Е.А.</t>
  </si>
  <si>
    <t>Кулигина Е.Н.</t>
  </si>
  <si>
    <t>на 01.02.2024</t>
  </si>
  <si>
    <t>Приложение №1 к приказу №18 от 30.01.2024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</si>
</sst>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36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3" fillId="0" borderId="0" xfId="1" applyFont="1"/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0" xfId="0" applyFill="1"/>
    <xf numFmtId="0" fontId="3" fillId="2" borderId="4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1" xfId="0" applyFont="1" applyFill="1" applyBorder="1"/>
    <xf numFmtId="0" fontId="5" fillId="2" borderId="4" xfId="0" applyFont="1" applyFill="1" applyBorder="1"/>
    <xf numFmtId="0" fontId="3" fillId="2" borderId="1" xfId="0" applyFont="1" applyFill="1" applyBorder="1"/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3" fillId="2" borderId="2" xfId="0" applyFont="1" applyFill="1" applyBorder="1" applyAlignment="1">
      <alignment vertical="top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7" xfId="0" applyBorder="1"/>
    <xf numFmtId="0" fontId="3" fillId="0" borderId="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2" borderId="35" xfId="0" applyFont="1" applyFill="1" applyBorder="1" applyAlignment="1">
      <alignment horizontal="right"/>
    </xf>
    <xf numFmtId="0" fontId="5" fillId="2" borderId="36" xfId="0" applyFont="1" applyFill="1" applyBorder="1" applyAlignment="1">
      <alignment horizontal="right"/>
    </xf>
    <xf numFmtId="0" fontId="5" fillId="2" borderId="37" xfId="0" applyFont="1" applyFill="1" applyBorder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2" borderId="14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3"/>
  <sheetViews>
    <sheetView tabSelected="1" view="pageBreakPreview" zoomScaleSheetLayoutView="100" workbookViewId="0">
      <selection activeCell="A5" sqref="A5"/>
    </sheetView>
  </sheetViews>
  <sheetFormatPr defaultRowHeight="12.75" x14ac:dyDescent="0.2"/>
  <cols>
    <col min="1" max="1" width="3.42578125" customWidth="1"/>
    <col min="2" max="2" width="19.140625" customWidth="1"/>
    <col min="3" max="3" width="18.140625" customWidth="1"/>
    <col min="4" max="4" width="5.85546875" customWidth="1"/>
    <col min="5" max="5" width="4.5703125" customWidth="1"/>
    <col min="6" max="6" width="5.85546875" customWidth="1"/>
    <col min="7" max="7" width="4.85546875" customWidth="1"/>
    <col min="8" max="8" width="4.7109375" customWidth="1"/>
    <col min="9" max="9" width="6.5703125" customWidth="1"/>
    <col min="10" max="10" width="3.7109375" customWidth="1"/>
    <col min="11" max="11" width="4.28515625" customWidth="1"/>
    <col min="12" max="12" width="4.5703125" customWidth="1"/>
    <col min="13" max="13" width="5.140625" customWidth="1"/>
    <col min="14" max="14" width="5" customWidth="1"/>
    <col min="15" max="15" width="6.85546875" customWidth="1"/>
    <col min="16" max="16" width="6.7109375" customWidth="1"/>
    <col min="17" max="17" width="8.5703125" customWidth="1"/>
    <col min="18" max="18" width="8.140625" customWidth="1"/>
    <col min="20" max="20" width="35.42578125" bestFit="1" customWidth="1"/>
    <col min="22" max="22" width="12.7109375" bestFit="1" customWidth="1"/>
  </cols>
  <sheetData>
    <row r="1" spans="1:18" ht="15.75" x14ac:dyDescent="0.25">
      <c r="A1" s="28"/>
      <c r="B1" s="29"/>
      <c r="K1" s="106" t="s">
        <v>161</v>
      </c>
      <c r="L1" s="106"/>
      <c r="M1" s="106"/>
      <c r="N1" s="106"/>
      <c r="O1" s="106"/>
      <c r="P1" s="106"/>
      <c r="Q1" s="106"/>
      <c r="R1" s="106"/>
    </row>
    <row r="2" spans="1:18" ht="15.75" x14ac:dyDescent="0.25">
      <c r="A2" s="28"/>
      <c r="B2" s="29"/>
      <c r="L2" s="17"/>
      <c r="M2" s="17"/>
      <c r="N2" s="17"/>
      <c r="O2" s="17"/>
      <c r="P2" s="17"/>
      <c r="Q2" s="17"/>
      <c r="R2" s="17"/>
    </row>
    <row r="3" spans="1:18" ht="15.75" x14ac:dyDescent="0.25">
      <c r="A3" s="28"/>
      <c r="B3" s="29"/>
      <c r="N3" s="4" t="s">
        <v>103</v>
      </c>
      <c r="O3" s="4"/>
      <c r="P3" s="4"/>
      <c r="Q3" s="4"/>
      <c r="R3" s="5"/>
    </row>
    <row r="4" spans="1:18" ht="15.75" x14ac:dyDescent="0.25">
      <c r="A4" s="29"/>
      <c r="B4" s="29"/>
      <c r="N4" s="4" t="s">
        <v>120</v>
      </c>
      <c r="O4" s="4"/>
      <c r="P4" s="4"/>
      <c r="Q4" s="4"/>
      <c r="R4" s="5"/>
    </row>
    <row r="5" spans="1:18" ht="15.75" x14ac:dyDescent="0.25">
      <c r="A5" s="29"/>
      <c r="B5" s="29"/>
      <c r="N5" s="4"/>
      <c r="O5" s="4"/>
      <c r="P5" s="4"/>
      <c r="Q5" s="4"/>
      <c r="R5" s="5"/>
    </row>
    <row r="6" spans="1:18" ht="15.75" x14ac:dyDescent="0.25">
      <c r="A6" s="29"/>
      <c r="B6" s="29"/>
      <c r="N6" s="4" t="s">
        <v>121</v>
      </c>
      <c r="O6" s="4"/>
      <c r="P6" s="4"/>
      <c r="Q6" s="4"/>
      <c r="R6" s="5"/>
    </row>
    <row r="7" spans="1:18" ht="15.75" x14ac:dyDescent="0.25">
      <c r="A7" s="30"/>
      <c r="B7" s="29"/>
      <c r="N7" s="64"/>
      <c r="O7" s="64"/>
      <c r="P7" s="64"/>
      <c r="Q7" s="64"/>
      <c r="R7" s="5"/>
    </row>
    <row r="8" spans="1:18" ht="18" customHeight="1" x14ac:dyDescent="0.25">
      <c r="A8" s="107" t="s">
        <v>150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1:18" ht="18.75" customHeight="1" x14ac:dyDescent="0.25">
      <c r="A9" s="108" t="s">
        <v>160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</row>
    <row r="10" spans="1:18" ht="2.25" customHeight="1" x14ac:dyDescent="0.25">
      <c r="A10" s="30"/>
      <c r="B10" s="30"/>
      <c r="C10" s="30"/>
      <c r="L10" s="17"/>
      <c r="M10" s="17"/>
      <c r="N10" s="17"/>
      <c r="O10" s="17"/>
      <c r="P10" s="17"/>
      <c r="Q10" s="17"/>
      <c r="R10" s="17"/>
    </row>
    <row r="11" spans="1:18" ht="18" customHeight="1" x14ac:dyDescent="0.25">
      <c r="A11" s="100" t="s">
        <v>0</v>
      </c>
      <c r="B11" s="87"/>
      <c r="C11" s="101"/>
      <c r="D11" s="82" t="s">
        <v>12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  <c r="P11" s="82" t="s">
        <v>8</v>
      </c>
      <c r="Q11" s="83"/>
      <c r="R11" s="84"/>
    </row>
    <row r="12" spans="1:18" ht="13.5" customHeight="1" x14ac:dyDescent="0.25">
      <c r="A12" s="96" t="s">
        <v>1</v>
      </c>
      <c r="B12" s="117" t="s">
        <v>2</v>
      </c>
      <c r="C12" s="96" t="s">
        <v>3</v>
      </c>
      <c r="D12" s="82" t="s">
        <v>5</v>
      </c>
      <c r="E12" s="83"/>
      <c r="F12" s="84"/>
      <c r="G12" s="82" t="s">
        <v>4</v>
      </c>
      <c r="H12" s="83"/>
      <c r="I12" s="84"/>
      <c r="J12" s="82" t="s">
        <v>6</v>
      </c>
      <c r="K12" s="83"/>
      <c r="L12" s="84"/>
      <c r="M12" s="82" t="s">
        <v>7</v>
      </c>
      <c r="N12" s="83"/>
      <c r="O12" s="84"/>
      <c r="P12" s="96" t="s">
        <v>9</v>
      </c>
      <c r="Q12" s="96" t="s">
        <v>10</v>
      </c>
      <c r="R12" s="96" t="s">
        <v>11</v>
      </c>
    </row>
    <row r="13" spans="1:18" ht="18.75" customHeight="1" x14ac:dyDescent="0.25">
      <c r="A13" s="97"/>
      <c r="B13" s="118"/>
      <c r="C13" s="97"/>
      <c r="D13" s="6" t="s">
        <v>18</v>
      </c>
      <c r="E13" s="6" t="s">
        <v>19</v>
      </c>
      <c r="F13" s="6" t="s">
        <v>20</v>
      </c>
      <c r="G13" s="6" t="s">
        <v>18</v>
      </c>
      <c r="H13" s="6" t="s">
        <v>19</v>
      </c>
      <c r="I13" s="6" t="s">
        <v>20</v>
      </c>
      <c r="J13" s="6" t="s">
        <v>18</v>
      </c>
      <c r="K13" s="6" t="s">
        <v>19</v>
      </c>
      <c r="L13" s="6" t="s">
        <v>20</v>
      </c>
      <c r="M13" s="6" t="s">
        <v>18</v>
      </c>
      <c r="N13" s="6" t="s">
        <v>19</v>
      </c>
      <c r="O13" s="6" t="s">
        <v>20</v>
      </c>
      <c r="P13" s="97"/>
      <c r="Q13" s="97"/>
      <c r="R13" s="97"/>
    </row>
    <row r="14" spans="1:18" ht="15.75" x14ac:dyDescent="0.25">
      <c r="A14" s="22">
        <v>1</v>
      </c>
      <c r="B14" s="46" t="s">
        <v>122</v>
      </c>
      <c r="C14" s="21" t="s">
        <v>86</v>
      </c>
      <c r="D14" s="22">
        <v>2</v>
      </c>
      <c r="E14" s="22">
        <v>10</v>
      </c>
      <c r="F14" s="22">
        <v>22</v>
      </c>
      <c r="G14" s="22"/>
      <c r="H14" s="22"/>
      <c r="I14" s="22"/>
      <c r="J14" s="22"/>
      <c r="K14" s="22"/>
      <c r="L14" s="22"/>
      <c r="M14" s="22">
        <v>3</v>
      </c>
      <c r="N14" s="22">
        <v>16</v>
      </c>
      <c r="O14" s="22">
        <v>35</v>
      </c>
      <c r="P14" s="22">
        <f t="shared" ref="P14:P18" si="0">SUM(D14+G14+J14+M14)</f>
        <v>5</v>
      </c>
      <c r="Q14" s="22">
        <f>SUM(E14+H14+K14+N14)</f>
        <v>26</v>
      </c>
      <c r="R14" s="22">
        <f t="shared" ref="R14:R18" si="1">SUM(F14+I14+L14+O14)</f>
        <v>57</v>
      </c>
    </row>
    <row r="15" spans="1:18" ht="15.75" x14ac:dyDescent="0.25">
      <c r="A15" s="22">
        <v>2</v>
      </c>
      <c r="B15" s="21" t="s">
        <v>13</v>
      </c>
      <c r="C15" s="21" t="s">
        <v>14</v>
      </c>
      <c r="D15" s="22">
        <v>1</v>
      </c>
      <c r="E15" s="22">
        <v>2</v>
      </c>
      <c r="F15" s="22">
        <v>12</v>
      </c>
      <c r="G15" s="22">
        <v>1</v>
      </c>
      <c r="H15" s="22">
        <v>2</v>
      </c>
      <c r="I15" s="22">
        <v>12</v>
      </c>
      <c r="J15" s="22">
        <v>2</v>
      </c>
      <c r="K15" s="22">
        <v>4</v>
      </c>
      <c r="L15" s="22">
        <v>22</v>
      </c>
      <c r="M15" s="22">
        <v>7</v>
      </c>
      <c r="N15" s="22">
        <v>19</v>
      </c>
      <c r="O15" s="22">
        <v>63</v>
      </c>
      <c r="P15" s="22">
        <f t="shared" si="0"/>
        <v>11</v>
      </c>
      <c r="Q15" s="22">
        <f>SUM(E15+H15+K15+N15)</f>
        <v>27</v>
      </c>
      <c r="R15" s="22">
        <f t="shared" si="1"/>
        <v>109</v>
      </c>
    </row>
    <row r="16" spans="1:18" ht="15.75" x14ac:dyDescent="0.25">
      <c r="A16" s="22">
        <v>3</v>
      </c>
      <c r="B16" s="21" t="s">
        <v>92</v>
      </c>
      <c r="C16" s="21" t="s">
        <v>95</v>
      </c>
      <c r="D16" s="22">
        <v>2</v>
      </c>
      <c r="E16" s="22">
        <v>6</v>
      </c>
      <c r="F16" s="22">
        <v>24</v>
      </c>
      <c r="G16" s="22">
        <v>1</v>
      </c>
      <c r="H16" s="22">
        <v>6</v>
      </c>
      <c r="I16" s="22">
        <v>12</v>
      </c>
      <c r="J16" s="22"/>
      <c r="K16" s="22"/>
      <c r="L16" s="22"/>
      <c r="M16" s="22">
        <v>1</v>
      </c>
      <c r="N16" s="22">
        <v>6</v>
      </c>
      <c r="O16" s="22">
        <v>9</v>
      </c>
      <c r="P16" s="22">
        <f t="shared" si="0"/>
        <v>4</v>
      </c>
      <c r="Q16" s="22">
        <f>SUM(E16+H16+K16+N16)</f>
        <v>18</v>
      </c>
      <c r="R16" s="22">
        <f t="shared" si="1"/>
        <v>45</v>
      </c>
    </row>
    <row r="17" spans="1:20" s="51" customFormat="1" ht="15.75" x14ac:dyDescent="0.25">
      <c r="A17" s="22">
        <v>4</v>
      </c>
      <c r="B17" s="21" t="s">
        <v>52</v>
      </c>
      <c r="C17" s="21" t="s">
        <v>15</v>
      </c>
      <c r="D17" s="22"/>
      <c r="E17" s="22"/>
      <c r="F17" s="22"/>
      <c r="G17" s="22"/>
      <c r="H17" s="22"/>
      <c r="I17" s="22"/>
      <c r="J17" s="22"/>
      <c r="K17" s="22"/>
      <c r="L17" s="22"/>
      <c r="M17" s="22">
        <v>3</v>
      </c>
      <c r="N17" s="22">
        <v>18</v>
      </c>
      <c r="O17" s="22">
        <v>27</v>
      </c>
      <c r="P17" s="22">
        <f t="shared" si="0"/>
        <v>3</v>
      </c>
      <c r="Q17" s="22">
        <f>SUM(E17+H17+K17+N17)</f>
        <v>18</v>
      </c>
      <c r="R17" s="22">
        <f t="shared" si="1"/>
        <v>27</v>
      </c>
    </row>
    <row r="18" spans="1:20" s="51" customFormat="1" ht="15.75" x14ac:dyDescent="0.25">
      <c r="A18" s="22">
        <v>5</v>
      </c>
      <c r="B18" s="21" t="s">
        <v>52</v>
      </c>
      <c r="C18" s="21" t="s">
        <v>88</v>
      </c>
      <c r="D18" s="22">
        <v>2</v>
      </c>
      <c r="E18" s="22">
        <v>2</v>
      </c>
      <c r="F18" s="22">
        <v>24</v>
      </c>
      <c r="G18" s="22"/>
      <c r="H18" s="22"/>
      <c r="I18" s="22"/>
      <c r="J18" s="22">
        <v>1</v>
      </c>
      <c r="K18" s="22">
        <v>6</v>
      </c>
      <c r="L18" s="22">
        <v>11</v>
      </c>
      <c r="M18" s="22">
        <v>1</v>
      </c>
      <c r="N18" s="22">
        <v>6</v>
      </c>
      <c r="O18" s="22">
        <v>9</v>
      </c>
      <c r="P18" s="22">
        <f t="shared" si="0"/>
        <v>4</v>
      </c>
      <c r="Q18" s="22">
        <f>SUM(E18+H18+K18+N18)</f>
        <v>14</v>
      </c>
      <c r="R18" s="22">
        <f t="shared" si="1"/>
        <v>44</v>
      </c>
    </row>
    <row r="19" spans="1:20" ht="13.5" customHeight="1" x14ac:dyDescent="0.25">
      <c r="A19" s="22">
        <v>6</v>
      </c>
      <c r="B19" s="46" t="s">
        <v>82</v>
      </c>
      <c r="C19" s="21" t="s">
        <v>159</v>
      </c>
      <c r="D19" s="22">
        <v>4</v>
      </c>
      <c r="E19" s="22">
        <v>4</v>
      </c>
      <c r="F19" s="22">
        <v>42</v>
      </c>
      <c r="G19" s="22">
        <v>3</v>
      </c>
      <c r="H19" s="22">
        <v>5</v>
      </c>
      <c r="I19" s="22">
        <v>33</v>
      </c>
      <c r="J19" s="22"/>
      <c r="K19" s="22"/>
      <c r="L19" s="22"/>
      <c r="M19" s="22"/>
      <c r="N19" s="22"/>
      <c r="O19" s="22"/>
      <c r="P19" s="22">
        <f t="shared" ref="P19:R20" si="2">SUM(D19+G19)</f>
        <v>7</v>
      </c>
      <c r="Q19" s="22">
        <f>SUM(E19+H19)</f>
        <v>9</v>
      </c>
      <c r="R19" s="47">
        <f t="shared" si="2"/>
        <v>75</v>
      </c>
    </row>
    <row r="20" spans="1:20" ht="13.5" customHeight="1" x14ac:dyDescent="0.25">
      <c r="A20" s="22">
        <v>7</v>
      </c>
      <c r="B20" s="46" t="s">
        <v>139</v>
      </c>
      <c r="C20" s="21" t="s">
        <v>140</v>
      </c>
      <c r="D20" s="22">
        <v>1</v>
      </c>
      <c r="E20" s="22">
        <v>4</v>
      </c>
      <c r="F20" s="22">
        <v>14</v>
      </c>
      <c r="G20" s="22">
        <v>1</v>
      </c>
      <c r="H20" s="22">
        <v>4</v>
      </c>
      <c r="I20" s="22">
        <v>14</v>
      </c>
      <c r="J20" s="22"/>
      <c r="K20" s="22"/>
      <c r="L20" s="22"/>
      <c r="M20" s="22"/>
      <c r="N20" s="22"/>
      <c r="O20" s="22"/>
      <c r="P20" s="22">
        <f t="shared" si="2"/>
        <v>2</v>
      </c>
      <c r="Q20" s="22">
        <f>SUM(E20+H20)</f>
        <v>8</v>
      </c>
      <c r="R20" s="47">
        <f t="shared" si="2"/>
        <v>28</v>
      </c>
    </row>
    <row r="21" spans="1:20" ht="15.75" x14ac:dyDescent="0.25">
      <c r="A21" s="22">
        <v>8</v>
      </c>
      <c r="B21" s="21" t="s">
        <v>66</v>
      </c>
      <c r="C21" s="21" t="s">
        <v>63</v>
      </c>
      <c r="D21" s="22"/>
      <c r="E21" s="22"/>
      <c r="F21" s="22"/>
      <c r="G21" s="22"/>
      <c r="H21" s="22"/>
      <c r="I21" s="22"/>
      <c r="J21" s="22">
        <v>1</v>
      </c>
      <c r="K21" s="22">
        <v>4</v>
      </c>
      <c r="L21" s="22">
        <v>12</v>
      </c>
      <c r="M21" s="22"/>
      <c r="N21" s="22"/>
      <c r="O21" s="22"/>
      <c r="P21" s="22">
        <f>SUM(D21+G21+J21)</f>
        <v>1</v>
      </c>
      <c r="Q21" s="22">
        <f>SUM(E21+H21+K21)</f>
        <v>4</v>
      </c>
      <c r="R21" s="47">
        <f>SUM(F21+I21+L21)</f>
        <v>12</v>
      </c>
    </row>
    <row r="22" spans="1:20" ht="15.75" x14ac:dyDescent="0.25">
      <c r="A22" s="22">
        <v>9</v>
      </c>
      <c r="B22" s="19" t="s">
        <v>64</v>
      </c>
      <c r="C22" s="31" t="s">
        <v>65</v>
      </c>
      <c r="D22" s="18"/>
      <c r="E22" s="18"/>
      <c r="F22" s="18"/>
      <c r="G22" s="18"/>
      <c r="H22" s="18"/>
      <c r="I22" s="18"/>
      <c r="J22" s="18"/>
      <c r="K22" s="18"/>
      <c r="L22" s="18"/>
      <c r="M22" s="18">
        <v>1</v>
      </c>
      <c r="N22" s="18">
        <v>4</v>
      </c>
      <c r="O22" s="18">
        <v>12</v>
      </c>
      <c r="P22" s="22">
        <f>SUM(D22+G22+M22)</f>
        <v>1</v>
      </c>
      <c r="Q22" s="22">
        <f>SUM(E22+H22+N22)</f>
        <v>4</v>
      </c>
      <c r="R22" s="47">
        <f>SUM(F22+I22+O22)</f>
        <v>12</v>
      </c>
    </row>
    <row r="23" spans="1:20" s="51" customFormat="1" ht="16.5" thickBot="1" x14ac:dyDescent="0.3">
      <c r="A23" s="22">
        <v>10</v>
      </c>
      <c r="B23" s="34" t="s">
        <v>108</v>
      </c>
      <c r="C23" s="43" t="s">
        <v>130</v>
      </c>
      <c r="D23" s="42"/>
      <c r="E23" s="42"/>
      <c r="F23" s="42"/>
      <c r="G23" s="42">
        <v>2</v>
      </c>
      <c r="H23" s="42">
        <v>4</v>
      </c>
      <c r="I23" s="42">
        <v>26</v>
      </c>
      <c r="J23" s="22"/>
      <c r="K23" s="22"/>
      <c r="L23" s="22"/>
      <c r="M23" s="22"/>
      <c r="N23" s="22"/>
      <c r="O23" s="22"/>
      <c r="P23" s="22">
        <f t="shared" ref="P23" si="3">SUM(D23+G23)</f>
        <v>2</v>
      </c>
      <c r="Q23" s="22">
        <f t="shared" ref="Q23" si="4">SUM(E23+H23)</f>
        <v>4</v>
      </c>
      <c r="R23" s="47">
        <f t="shared" ref="R23" si="5">SUM(F23+I23)</f>
        <v>26</v>
      </c>
    </row>
    <row r="24" spans="1:20" s="70" customFormat="1" ht="20.25" customHeight="1" x14ac:dyDescent="0.2">
      <c r="A24" s="152" t="s">
        <v>22</v>
      </c>
      <c r="B24" s="126"/>
      <c r="C24" s="127"/>
      <c r="D24" s="39">
        <f t="shared" ref="D24:O24" si="6">SUM(D14:D23)</f>
        <v>12</v>
      </c>
      <c r="E24" s="39">
        <f t="shared" si="6"/>
        <v>28</v>
      </c>
      <c r="F24" s="39">
        <f t="shared" si="6"/>
        <v>138</v>
      </c>
      <c r="G24" s="39">
        <f t="shared" si="6"/>
        <v>8</v>
      </c>
      <c r="H24" s="39">
        <f t="shared" si="6"/>
        <v>21</v>
      </c>
      <c r="I24" s="39">
        <f t="shared" si="6"/>
        <v>97</v>
      </c>
      <c r="J24" s="39">
        <f t="shared" si="6"/>
        <v>4</v>
      </c>
      <c r="K24" s="39">
        <f t="shared" si="6"/>
        <v>14</v>
      </c>
      <c r="L24" s="39">
        <f t="shared" si="6"/>
        <v>45</v>
      </c>
      <c r="M24" s="39">
        <f t="shared" si="6"/>
        <v>16</v>
      </c>
      <c r="N24" s="39">
        <f t="shared" si="6"/>
        <v>69</v>
      </c>
      <c r="O24" s="39">
        <f t="shared" si="6"/>
        <v>155</v>
      </c>
      <c r="P24" s="39">
        <f>SUM(P14:P23)</f>
        <v>40</v>
      </c>
      <c r="Q24" s="39">
        <f>SUM(Q14:Q23)</f>
        <v>132</v>
      </c>
      <c r="R24" s="39">
        <f>SUM(R14:R23)</f>
        <v>435</v>
      </c>
    </row>
    <row r="25" spans="1:20" ht="30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T25" s="25">
        <f>R24+R63+R120+R164</f>
        <v>1864</v>
      </c>
    </row>
    <row r="26" spans="1:20" ht="15.75" x14ac:dyDescent="0.25">
      <c r="A26" s="53" t="s">
        <v>37</v>
      </c>
      <c r="B26" s="54"/>
      <c r="C26" s="55"/>
      <c r="D26" s="56"/>
      <c r="E26" s="56"/>
      <c r="F26" s="56"/>
      <c r="G26" s="56"/>
      <c r="H26" s="56"/>
      <c r="I26" s="12"/>
      <c r="J26" s="12"/>
      <c r="K26" s="12"/>
      <c r="L26" s="12"/>
      <c r="M26" s="12"/>
      <c r="N26" s="12"/>
      <c r="O26" s="12"/>
      <c r="P26" s="12"/>
      <c r="Q26" s="12"/>
      <c r="R26" s="13"/>
      <c r="S26" t="s">
        <v>50</v>
      </c>
    </row>
    <row r="27" spans="1:20" ht="15.75" x14ac:dyDescent="0.25">
      <c r="A27" s="14"/>
      <c r="B27" s="15"/>
      <c r="C27" s="15"/>
      <c r="D27" s="82" t="s">
        <v>12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  <c r="P27" s="82" t="s">
        <v>8</v>
      </c>
      <c r="Q27" s="83"/>
      <c r="R27" s="84"/>
    </row>
    <row r="28" spans="1:20" ht="15" customHeight="1" x14ac:dyDescent="0.25">
      <c r="A28" s="96" t="s">
        <v>1</v>
      </c>
      <c r="B28" s="117" t="s">
        <v>2</v>
      </c>
      <c r="C28" s="96" t="s">
        <v>3</v>
      </c>
      <c r="D28" s="82" t="s">
        <v>5</v>
      </c>
      <c r="E28" s="83"/>
      <c r="F28" s="84"/>
      <c r="G28" s="82" t="s">
        <v>4</v>
      </c>
      <c r="H28" s="83"/>
      <c r="I28" s="84"/>
      <c r="J28" s="82" t="s">
        <v>6</v>
      </c>
      <c r="K28" s="83"/>
      <c r="L28" s="84"/>
      <c r="M28" s="82" t="s">
        <v>7</v>
      </c>
      <c r="N28" s="83"/>
      <c r="O28" s="84"/>
      <c r="P28" s="96" t="s">
        <v>9</v>
      </c>
      <c r="Q28" s="96" t="s">
        <v>10</v>
      </c>
      <c r="R28" s="96" t="s">
        <v>11</v>
      </c>
      <c r="T28" s="1"/>
    </row>
    <row r="29" spans="1:20" ht="15.75" x14ac:dyDescent="0.25">
      <c r="A29" s="97"/>
      <c r="B29" s="118"/>
      <c r="C29" s="97"/>
      <c r="D29" s="6" t="s">
        <v>18</v>
      </c>
      <c r="E29" s="6" t="s">
        <v>19</v>
      </c>
      <c r="F29" s="6" t="s">
        <v>20</v>
      </c>
      <c r="G29" s="6" t="s">
        <v>18</v>
      </c>
      <c r="H29" s="6" t="s">
        <v>19</v>
      </c>
      <c r="I29" s="6" t="s">
        <v>20</v>
      </c>
      <c r="J29" s="6" t="s">
        <v>18</v>
      </c>
      <c r="K29" s="6" t="s">
        <v>19</v>
      </c>
      <c r="L29" s="6" t="s">
        <v>20</v>
      </c>
      <c r="M29" s="6" t="s">
        <v>18</v>
      </c>
      <c r="N29" s="6" t="s">
        <v>19</v>
      </c>
      <c r="O29" s="6" t="s">
        <v>20</v>
      </c>
      <c r="P29" s="97"/>
      <c r="Q29" s="97"/>
      <c r="R29" s="97"/>
    </row>
    <row r="30" spans="1:20" ht="16.5" thickBot="1" x14ac:dyDescent="0.3">
      <c r="A30" s="22">
        <v>1</v>
      </c>
      <c r="B30" s="21" t="s">
        <v>111</v>
      </c>
      <c r="C30" s="21" t="s">
        <v>47</v>
      </c>
      <c r="D30" s="22">
        <v>1</v>
      </c>
      <c r="E30" s="22">
        <v>4</v>
      </c>
      <c r="F30" s="22">
        <v>13</v>
      </c>
      <c r="G30" s="22">
        <v>1</v>
      </c>
      <c r="H30" s="22">
        <v>4</v>
      </c>
      <c r="I30" s="22">
        <v>12</v>
      </c>
      <c r="J30" s="22"/>
      <c r="K30" s="22"/>
      <c r="L30" s="22"/>
      <c r="M30" s="22"/>
      <c r="N30" s="22"/>
      <c r="O30" s="22"/>
      <c r="P30" s="22">
        <f>SUM(D30+G30+J30)</f>
        <v>2</v>
      </c>
      <c r="Q30" s="22">
        <f>SUM(E30+H30+K30)</f>
        <v>8</v>
      </c>
      <c r="R30" s="22">
        <f>SUM(F30+I30+L30)</f>
        <v>25</v>
      </c>
    </row>
    <row r="31" spans="1:20" ht="15.75" x14ac:dyDescent="0.25">
      <c r="A31" s="22">
        <v>2</v>
      </c>
      <c r="B31" s="21" t="s">
        <v>24</v>
      </c>
      <c r="C31" s="21" t="s">
        <v>47</v>
      </c>
      <c r="D31" s="22">
        <v>1</v>
      </c>
      <c r="E31" s="22">
        <v>6</v>
      </c>
      <c r="F31" s="22">
        <v>13</v>
      </c>
      <c r="G31" s="22"/>
      <c r="H31" s="22"/>
      <c r="I31" s="22"/>
      <c r="J31" s="22"/>
      <c r="K31" s="22"/>
      <c r="L31" s="22"/>
      <c r="M31" s="22">
        <v>1</v>
      </c>
      <c r="N31" s="22">
        <v>6</v>
      </c>
      <c r="O31" s="22">
        <v>12</v>
      </c>
      <c r="P31" s="22">
        <f>SUM(J31+D31+M31)</f>
        <v>2</v>
      </c>
      <c r="Q31" s="22">
        <f>SUM(K31+E31+N31)</f>
        <v>12</v>
      </c>
      <c r="R31" s="22">
        <f>SUM(L31+F31+O31)</f>
        <v>25</v>
      </c>
    </row>
    <row r="32" spans="1:20" s="69" customFormat="1" ht="15.75" customHeight="1" x14ac:dyDescent="0.2">
      <c r="A32" s="42">
        <v>3</v>
      </c>
      <c r="B32" s="34" t="s">
        <v>23</v>
      </c>
      <c r="C32" s="43" t="s">
        <v>131</v>
      </c>
      <c r="D32" s="42">
        <v>1</v>
      </c>
      <c r="E32" s="42">
        <v>6</v>
      </c>
      <c r="F32" s="42">
        <v>13</v>
      </c>
      <c r="G32" s="42">
        <v>1</v>
      </c>
      <c r="H32" s="42">
        <v>6</v>
      </c>
      <c r="I32" s="42">
        <v>12</v>
      </c>
      <c r="J32" s="42">
        <v>1</v>
      </c>
      <c r="K32" s="42">
        <v>6</v>
      </c>
      <c r="L32" s="42">
        <v>11</v>
      </c>
      <c r="M32" s="42"/>
      <c r="N32" s="42"/>
      <c r="O32" s="42"/>
      <c r="P32" s="42">
        <f>SUM(D32+G32+J32)</f>
        <v>3</v>
      </c>
      <c r="Q32" s="42">
        <f>SUM(E32+H32+K32)</f>
        <v>18</v>
      </c>
      <c r="R32" s="42">
        <f>SUM(F32+I32+L32)</f>
        <v>36</v>
      </c>
    </row>
    <row r="33" spans="1:18" ht="15.75" x14ac:dyDescent="0.25">
      <c r="A33" s="22">
        <v>4</v>
      </c>
      <c r="B33" s="21" t="s">
        <v>24</v>
      </c>
      <c r="C33" s="21" t="s">
        <v>25</v>
      </c>
      <c r="D33" s="22">
        <v>1</v>
      </c>
      <c r="E33" s="22">
        <v>6</v>
      </c>
      <c r="F33" s="22">
        <v>13</v>
      </c>
      <c r="G33" s="22">
        <v>1</v>
      </c>
      <c r="H33" s="22">
        <v>2</v>
      </c>
      <c r="I33" s="22">
        <v>15</v>
      </c>
      <c r="J33" s="22">
        <v>2</v>
      </c>
      <c r="K33" s="22">
        <v>7</v>
      </c>
      <c r="L33" s="22">
        <v>25</v>
      </c>
      <c r="M33" s="22">
        <v>2</v>
      </c>
      <c r="N33" s="22">
        <v>10</v>
      </c>
      <c r="O33" s="22">
        <v>26</v>
      </c>
      <c r="P33" s="22">
        <f>SUM(D33+G33+J33+M33)</f>
        <v>6</v>
      </c>
      <c r="Q33" s="22">
        <f>SUM(E33+H33+K33+N33)</f>
        <v>25</v>
      </c>
      <c r="R33" s="22">
        <f>SUM(F33+I33+L33+O33)</f>
        <v>79</v>
      </c>
    </row>
    <row r="34" spans="1:18" ht="15.75" x14ac:dyDescent="0.25">
      <c r="A34" s="22">
        <v>5</v>
      </c>
      <c r="B34" s="21" t="s">
        <v>24</v>
      </c>
      <c r="C34" s="21" t="s">
        <v>53</v>
      </c>
      <c r="D34" s="22">
        <v>3</v>
      </c>
      <c r="E34" s="22">
        <v>7</v>
      </c>
      <c r="F34" s="22">
        <v>41</v>
      </c>
      <c r="G34" s="22">
        <v>1</v>
      </c>
      <c r="H34" s="22">
        <v>2</v>
      </c>
      <c r="I34" s="22">
        <v>12</v>
      </c>
      <c r="J34" s="22"/>
      <c r="K34" s="22"/>
      <c r="L34" s="22"/>
      <c r="M34" s="22"/>
      <c r="N34" s="22"/>
      <c r="O34" s="22"/>
      <c r="P34" s="22">
        <f t="shared" ref="P34:R36" si="7">SUM(D34+G34+J34+M34)</f>
        <v>4</v>
      </c>
      <c r="Q34" s="22">
        <f>SUM(E34+H34+K34+N34)</f>
        <v>9</v>
      </c>
      <c r="R34" s="22">
        <f t="shared" si="7"/>
        <v>53</v>
      </c>
    </row>
    <row r="35" spans="1:18" ht="15.75" x14ac:dyDescent="0.25">
      <c r="A35" s="22">
        <v>6</v>
      </c>
      <c r="B35" s="21" t="s">
        <v>24</v>
      </c>
      <c r="C35" s="21" t="s">
        <v>113</v>
      </c>
      <c r="D35" s="22">
        <v>4</v>
      </c>
      <c r="E35" s="22">
        <v>8</v>
      </c>
      <c r="F35" s="22">
        <v>51</v>
      </c>
      <c r="G35" s="22"/>
      <c r="H35" s="22"/>
      <c r="I35" s="22"/>
      <c r="J35" s="22"/>
      <c r="K35" s="22"/>
      <c r="L35" s="22"/>
      <c r="M35" s="22"/>
      <c r="N35" s="22"/>
      <c r="O35" s="22"/>
      <c r="P35" s="22">
        <f t="shared" ref="P35" si="8">SUM(D35+G35+J35+M35)</f>
        <v>4</v>
      </c>
      <c r="Q35" s="22">
        <f>SUM(E35+H35+K35+N35)</f>
        <v>8</v>
      </c>
      <c r="R35" s="22">
        <f t="shared" ref="R35" si="9">SUM(F35+I35+L35+O35)</f>
        <v>51</v>
      </c>
    </row>
    <row r="36" spans="1:18" ht="15.75" x14ac:dyDescent="0.25">
      <c r="A36" s="42">
        <v>7</v>
      </c>
      <c r="B36" s="21" t="s">
        <v>112</v>
      </c>
      <c r="C36" s="21" t="s">
        <v>100</v>
      </c>
      <c r="D36" s="22">
        <v>6</v>
      </c>
      <c r="E36" s="22">
        <v>8</v>
      </c>
      <c r="F36" s="22">
        <v>65</v>
      </c>
      <c r="G36" s="22">
        <v>2</v>
      </c>
      <c r="H36" s="22">
        <v>4</v>
      </c>
      <c r="I36" s="22">
        <v>21</v>
      </c>
      <c r="J36" s="22"/>
      <c r="K36" s="22"/>
      <c r="L36" s="22"/>
      <c r="M36" s="22"/>
      <c r="N36" s="22"/>
      <c r="O36" s="22"/>
      <c r="P36" s="22">
        <f t="shared" si="7"/>
        <v>8</v>
      </c>
      <c r="Q36" s="22">
        <f>SUM(E36+H36+K36+N36)</f>
        <v>12</v>
      </c>
      <c r="R36" s="22">
        <f t="shared" si="7"/>
        <v>86</v>
      </c>
    </row>
    <row r="37" spans="1:18" ht="15.75" x14ac:dyDescent="0.25">
      <c r="A37" s="22">
        <v>8</v>
      </c>
      <c r="B37" s="21" t="s">
        <v>21</v>
      </c>
      <c r="C37" s="21" t="s">
        <v>49</v>
      </c>
      <c r="D37" s="22">
        <v>3</v>
      </c>
      <c r="E37" s="22">
        <v>12</v>
      </c>
      <c r="F37" s="22">
        <v>30</v>
      </c>
      <c r="G37" s="22">
        <v>1</v>
      </c>
      <c r="H37" s="22">
        <v>4</v>
      </c>
      <c r="I37" s="22">
        <v>10</v>
      </c>
      <c r="J37" s="22"/>
      <c r="K37" s="22"/>
      <c r="L37" s="22"/>
      <c r="M37" s="22"/>
      <c r="N37" s="22"/>
      <c r="O37" s="22"/>
      <c r="P37" s="32">
        <f t="shared" ref="P37:P46" si="10">SUM(D37+G37+J37+M37)</f>
        <v>4</v>
      </c>
      <c r="Q37" s="32">
        <f>SUM(E37+H37+K37)</f>
        <v>16</v>
      </c>
      <c r="R37" s="32">
        <f t="shared" ref="R37:R46" si="11">SUM(F37+I37+L37+O37)</f>
        <v>40</v>
      </c>
    </row>
    <row r="38" spans="1:18" ht="15.75" x14ac:dyDescent="0.25">
      <c r="A38" s="22">
        <v>9</v>
      </c>
      <c r="B38" s="21" t="s">
        <v>107</v>
      </c>
      <c r="C38" s="21" t="s">
        <v>49</v>
      </c>
      <c r="D38" s="22">
        <v>1</v>
      </c>
      <c r="E38" s="22">
        <v>4</v>
      </c>
      <c r="F38" s="22">
        <v>10</v>
      </c>
      <c r="G38" s="22"/>
      <c r="H38" s="22"/>
      <c r="I38" s="22"/>
      <c r="J38" s="22"/>
      <c r="K38" s="22"/>
      <c r="L38" s="22"/>
      <c r="M38" s="22"/>
      <c r="N38" s="22"/>
      <c r="O38" s="22"/>
      <c r="P38" s="32">
        <f t="shared" si="10"/>
        <v>1</v>
      </c>
      <c r="Q38" s="32">
        <f>SUM(H38+E38)</f>
        <v>4</v>
      </c>
      <c r="R38" s="32">
        <f t="shared" si="11"/>
        <v>10</v>
      </c>
    </row>
    <row r="39" spans="1:18" ht="15.75" x14ac:dyDescent="0.25">
      <c r="A39" s="42">
        <v>10</v>
      </c>
      <c r="B39" s="21" t="s">
        <v>128</v>
      </c>
      <c r="C39" s="21" t="s">
        <v>49</v>
      </c>
      <c r="D39" s="22">
        <v>1</v>
      </c>
      <c r="E39" s="22">
        <v>4</v>
      </c>
      <c r="F39" s="22">
        <v>10</v>
      </c>
      <c r="G39" s="22"/>
      <c r="H39" s="22"/>
      <c r="I39" s="22"/>
      <c r="J39" s="22"/>
      <c r="K39" s="22"/>
      <c r="L39" s="22"/>
      <c r="M39" s="22"/>
      <c r="N39" s="22"/>
      <c r="O39" s="22"/>
      <c r="P39" s="32">
        <f t="shared" si="10"/>
        <v>1</v>
      </c>
      <c r="Q39" s="32">
        <f>SUM(E39+H39)</f>
        <v>4</v>
      </c>
      <c r="R39" s="32">
        <f>SUM(F39+I39)</f>
        <v>10</v>
      </c>
    </row>
    <row r="40" spans="1:18" ht="15.75" x14ac:dyDescent="0.25">
      <c r="A40" s="22">
        <v>11</v>
      </c>
      <c r="B40" s="31" t="s">
        <v>107</v>
      </c>
      <c r="C40" s="44" t="s">
        <v>132</v>
      </c>
      <c r="D40" s="32">
        <v>2</v>
      </c>
      <c r="E40" s="32">
        <v>4</v>
      </c>
      <c r="F40" s="32">
        <v>40</v>
      </c>
      <c r="G40" s="22">
        <v>1</v>
      </c>
      <c r="H40" s="22">
        <v>2</v>
      </c>
      <c r="I40" s="22">
        <v>15</v>
      </c>
      <c r="J40" s="22"/>
      <c r="K40" s="22"/>
      <c r="L40" s="22"/>
      <c r="M40" s="22"/>
      <c r="N40" s="22"/>
      <c r="O40" s="22"/>
      <c r="P40" s="32">
        <f t="shared" si="10"/>
        <v>3</v>
      </c>
      <c r="Q40" s="32">
        <f t="shared" ref="Q40:Q46" si="12">SUM(E40+H40+K40+N40)</f>
        <v>6</v>
      </c>
      <c r="R40" s="32">
        <f t="shared" si="11"/>
        <v>55</v>
      </c>
    </row>
    <row r="41" spans="1:18" ht="15.75" x14ac:dyDescent="0.25">
      <c r="A41" s="22">
        <v>12</v>
      </c>
      <c r="B41" s="21" t="s">
        <v>107</v>
      </c>
      <c r="C41" s="21" t="s">
        <v>137</v>
      </c>
      <c r="D41" s="22">
        <v>4</v>
      </c>
      <c r="E41" s="22">
        <v>4</v>
      </c>
      <c r="F41" s="22">
        <v>45</v>
      </c>
      <c r="G41" s="22"/>
      <c r="H41" s="22"/>
      <c r="I41" s="22"/>
      <c r="J41" s="22"/>
      <c r="K41" s="22"/>
      <c r="L41" s="22"/>
      <c r="M41" s="22"/>
      <c r="N41" s="22"/>
      <c r="O41" s="22"/>
      <c r="P41" s="32">
        <f t="shared" si="10"/>
        <v>4</v>
      </c>
      <c r="Q41" s="32">
        <f t="shared" si="12"/>
        <v>4</v>
      </c>
      <c r="R41" s="32">
        <f t="shared" si="11"/>
        <v>45</v>
      </c>
    </row>
    <row r="42" spans="1:18" ht="15.75" x14ac:dyDescent="0.25">
      <c r="A42" s="42">
        <v>13</v>
      </c>
      <c r="B42" s="21" t="s">
        <v>84</v>
      </c>
      <c r="C42" s="21" t="s">
        <v>85</v>
      </c>
      <c r="D42" s="22">
        <v>4</v>
      </c>
      <c r="E42" s="22">
        <v>16</v>
      </c>
      <c r="F42" s="22">
        <v>40</v>
      </c>
      <c r="G42" s="22"/>
      <c r="H42" s="22"/>
      <c r="I42" s="22"/>
      <c r="J42" s="22"/>
      <c r="K42" s="22"/>
      <c r="L42" s="22"/>
      <c r="M42" s="22"/>
      <c r="N42" s="22"/>
      <c r="O42" s="22"/>
      <c r="P42" s="32">
        <f t="shared" si="10"/>
        <v>4</v>
      </c>
      <c r="Q42" s="32">
        <f t="shared" si="12"/>
        <v>16</v>
      </c>
      <c r="R42" s="32">
        <f t="shared" si="11"/>
        <v>40</v>
      </c>
    </row>
    <row r="43" spans="1:18" ht="15.75" x14ac:dyDescent="0.25">
      <c r="A43" s="22">
        <v>14</v>
      </c>
      <c r="B43" s="21" t="s">
        <v>24</v>
      </c>
      <c r="C43" s="21" t="s">
        <v>142</v>
      </c>
      <c r="D43" s="22">
        <v>1</v>
      </c>
      <c r="E43" s="22">
        <v>2</v>
      </c>
      <c r="F43" s="22">
        <v>13</v>
      </c>
      <c r="G43" s="22"/>
      <c r="H43" s="22"/>
      <c r="I43" s="22"/>
      <c r="J43" s="22"/>
      <c r="K43" s="22"/>
      <c r="L43" s="22"/>
      <c r="M43" s="22"/>
      <c r="N43" s="22"/>
      <c r="O43" s="22"/>
      <c r="P43" s="76">
        <f t="shared" ref="P43:P45" si="13">SUM(D43+G43+J43+M43)</f>
        <v>1</v>
      </c>
      <c r="Q43" s="76">
        <f t="shared" si="12"/>
        <v>2</v>
      </c>
      <c r="R43" s="76">
        <f t="shared" ref="R43:R45" si="14">SUM(F43+I43+L43+O43)</f>
        <v>13</v>
      </c>
    </row>
    <row r="44" spans="1:18" ht="15.75" x14ac:dyDescent="0.25">
      <c r="A44" s="22">
        <v>15</v>
      </c>
      <c r="B44" s="21" t="s">
        <v>112</v>
      </c>
      <c r="C44" s="44" t="s">
        <v>143</v>
      </c>
      <c r="D44" s="22">
        <v>1</v>
      </c>
      <c r="E44" s="22">
        <v>2</v>
      </c>
      <c r="F44" s="22">
        <v>14</v>
      </c>
      <c r="G44" s="22"/>
      <c r="H44" s="22"/>
      <c r="I44" s="22"/>
      <c r="J44" s="22"/>
      <c r="K44" s="22"/>
      <c r="L44" s="22"/>
      <c r="M44" s="22"/>
      <c r="N44" s="22"/>
      <c r="O44" s="22"/>
      <c r="P44" s="76">
        <f t="shared" si="13"/>
        <v>1</v>
      </c>
      <c r="Q44" s="76">
        <f t="shared" si="12"/>
        <v>2</v>
      </c>
      <c r="R44" s="76">
        <f t="shared" si="14"/>
        <v>14</v>
      </c>
    </row>
    <row r="45" spans="1:18" ht="15.75" x14ac:dyDescent="0.25">
      <c r="A45" s="42">
        <v>16</v>
      </c>
      <c r="B45" s="21" t="s">
        <v>112</v>
      </c>
      <c r="C45" s="44" t="s">
        <v>145</v>
      </c>
      <c r="D45" s="22">
        <v>1</v>
      </c>
      <c r="E45" s="22">
        <v>2</v>
      </c>
      <c r="F45" s="22">
        <v>12</v>
      </c>
      <c r="G45" s="22"/>
      <c r="H45" s="22"/>
      <c r="I45" s="22"/>
      <c r="J45" s="22"/>
      <c r="K45" s="22"/>
      <c r="L45" s="22"/>
      <c r="M45" s="22"/>
      <c r="N45" s="22"/>
      <c r="O45" s="22"/>
      <c r="P45" s="76">
        <f t="shared" si="13"/>
        <v>1</v>
      </c>
      <c r="Q45" s="76">
        <f t="shared" si="12"/>
        <v>2</v>
      </c>
      <c r="R45" s="76">
        <f t="shared" si="14"/>
        <v>12</v>
      </c>
    </row>
    <row r="46" spans="1:18" ht="21" customHeight="1" x14ac:dyDescent="0.2">
      <c r="A46" s="77">
        <v>17</v>
      </c>
      <c r="B46" s="34" t="s">
        <v>112</v>
      </c>
      <c r="C46" s="43" t="s">
        <v>109</v>
      </c>
      <c r="D46" s="32">
        <v>1</v>
      </c>
      <c r="E46" s="32">
        <v>4</v>
      </c>
      <c r="F46" s="32">
        <v>10</v>
      </c>
      <c r="G46" s="32">
        <v>1</v>
      </c>
      <c r="H46" s="32">
        <v>4</v>
      </c>
      <c r="I46" s="32">
        <v>13</v>
      </c>
      <c r="J46" s="32"/>
      <c r="K46" s="32"/>
      <c r="L46" s="32"/>
      <c r="M46" s="32"/>
      <c r="N46" s="32"/>
      <c r="O46" s="32"/>
      <c r="P46" s="32">
        <f t="shared" si="10"/>
        <v>2</v>
      </c>
      <c r="Q46" s="32">
        <f t="shared" si="12"/>
        <v>8</v>
      </c>
      <c r="R46" s="32">
        <f t="shared" si="11"/>
        <v>23</v>
      </c>
    </row>
    <row r="47" spans="1:18" ht="15.75" x14ac:dyDescent="0.25">
      <c r="A47" s="102" t="s">
        <v>16</v>
      </c>
      <c r="B47" s="103"/>
      <c r="C47" s="104"/>
      <c r="D47" s="41">
        <f t="shared" ref="D47:R47" si="15">SUM(D30:D46)</f>
        <v>36</v>
      </c>
      <c r="E47" s="41">
        <f t="shared" si="15"/>
        <v>99</v>
      </c>
      <c r="F47" s="41">
        <f t="shared" si="15"/>
        <v>433</v>
      </c>
      <c r="G47" s="41">
        <f t="shared" si="15"/>
        <v>9</v>
      </c>
      <c r="H47" s="41">
        <f t="shared" si="15"/>
        <v>28</v>
      </c>
      <c r="I47" s="41">
        <f t="shared" si="15"/>
        <v>110</v>
      </c>
      <c r="J47" s="41">
        <f t="shared" si="15"/>
        <v>3</v>
      </c>
      <c r="K47" s="41">
        <f t="shared" si="15"/>
        <v>13</v>
      </c>
      <c r="L47" s="41">
        <f t="shared" si="15"/>
        <v>36</v>
      </c>
      <c r="M47" s="41">
        <f t="shared" si="15"/>
        <v>3</v>
      </c>
      <c r="N47" s="41">
        <f t="shared" si="15"/>
        <v>16</v>
      </c>
      <c r="O47" s="41">
        <f t="shared" si="15"/>
        <v>38</v>
      </c>
      <c r="P47" s="41">
        <f>SUM(P30:P46)</f>
        <v>51</v>
      </c>
      <c r="Q47" s="41">
        <f>SUM(Q30:Q46)</f>
        <v>156</v>
      </c>
      <c r="R47" s="41">
        <f t="shared" si="15"/>
        <v>617</v>
      </c>
    </row>
    <row r="48" spans="1:18" ht="14.25" customHeight="1" x14ac:dyDescent="0.25">
      <c r="A48" s="105" t="s">
        <v>26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</row>
    <row r="49" spans="1:20" ht="18.75" customHeight="1" x14ac:dyDescent="0.25">
      <c r="A49" s="98" t="s">
        <v>1</v>
      </c>
      <c r="B49" s="98" t="s">
        <v>17</v>
      </c>
      <c r="C49" s="98" t="s">
        <v>3</v>
      </c>
      <c r="D49" s="100" t="s">
        <v>5</v>
      </c>
      <c r="E49" s="87"/>
      <c r="F49" s="101"/>
      <c r="G49" s="100" t="s">
        <v>4</v>
      </c>
      <c r="H49" s="87"/>
      <c r="I49" s="101"/>
      <c r="J49" s="100" t="s">
        <v>6</v>
      </c>
      <c r="K49" s="87"/>
      <c r="L49" s="101"/>
      <c r="M49" s="100" t="s">
        <v>7</v>
      </c>
      <c r="N49" s="87"/>
      <c r="O49" s="101"/>
      <c r="P49" s="100" t="s">
        <v>8</v>
      </c>
      <c r="Q49" s="87"/>
      <c r="R49" s="101"/>
    </row>
    <row r="50" spans="1:20" ht="22.5" customHeight="1" x14ac:dyDescent="0.25">
      <c r="A50" s="99"/>
      <c r="B50" s="99"/>
      <c r="C50" s="99"/>
      <c r="D50" s="41" t="s">
        <v>18</v>
      </c>
      <c r="E50" s="41" t="s">
        <v>19</v>
      </c>
      <c r="F50" s="41" t="s">
        <v>20</v>
      </c>
      <c r="G50" s="41" t="s">
        <v>18</v>
      </c>
      <c r="H50" s="41" t="s">
        <v>19</v>
      </c>
      <c r="I50" s="41" t="s">
        <v>20</v>
      </c>
      <c r="J50" s="41" t="s">
        <v>18</v>
      </c>
      <c r="K50" s="41" t="s">
        <v>19</v>
      </c>
      <c r="L50" s="41" t="s">
        <v>20</v>
      </c>
      <c r="M50" s="41" t="s">
        <v>18</v>
      </c>
      <c r="N50" s="41" t="s">
        <v>19</v>
      </c>
      <c r="O50" s="41" t="s">
        <v>20</v>
      </c>
      <c r="P50" s="41" t="s">
        <v>9</v>
      </c>
      <c r="Q50" s="41" t="s">
        <v>10</v>
      </c>
      <c r="R50" s="41" t="s">
        <v>11</v>
      </c>
    </row>
    <row r="51" spans="1:20" ht="15.75" x14ac:dyDescent="0.25">
      <c r="A51" s="22">
        <v>1</v>
      </c>
      <c r="B51" s="21" t="s">
        <v>114</v>
      </c>
      <c r="C51" s="21" t="s">
        <v>27</v>
      </c>
      <c r="D51" s="93">
        <v>1</v>
      </c>
      <c r="E51" s="22">
        <v>2</v>
      </c>
      <c r="F51" s="93">
        <v>8</v>
      </c>
      <c r="G51" s="93">
        <v>1</v>
      </c>
      <c r="H51" s="22">
        <v>2</v>
      </c>
      <c r="I51" s="93">
        <v>9</v>
      </c>
      <c r="J51" s="93">
        <v>1</v>
      </c>
      <c r="K51" s="22"/>
      <c r="L51" s="93">
        <v>8</v>
      </c>
      <c r="M51" s="93">
        <v>1</v>
      </c>
      <c r="N51" s="22"/>
      <c r="O51" s="93">
        <v>10</v>
      </c>
      <c r="P51" s="93">
        <f>SUM(D51+G51+J51+M51)</f>
        <v>4</v>
      </c>
      <c r="Q51" s="22">
        <f>SUM(E51+H51)</f>
        <v>4</v>
      </c>
      <c r="R51" s="93">
        <f>SUM(F51+I51+L51+O51)</f>
        <v>35</v>
      </c>
    </row>
    <row r="52" spans="1:20" ht="15.75" x14ac:dyDescent="0.25">
      <c r="A52" s="22">
        <v>2</v>
      </c>
      <c r="B52" s="21" t="s">
        <v>54</v>
      </c>
      <c r="C52" s="21" t="s">
        <v>27</v>
      </c>
      <c r="D52" s="94"/>
      <c r="E52" s="22"/>
      <c r="F52" s="94"/>
      <c r="G52" s="94"/>
      <c r="H52" s="22"/>
      <c r="I52" s="94"/>
      <c r="J52" s="94"/>
      <c r="K52" s="22">
        <v>4</v>
      </c>
      <c r="L52" s="94"/>
      <c r="M52" s="94"/>
      <c r="N52" s="22">
        <v>4</v>
      </c>
      <c r="O52" s="94"/>
      <c r="P52" s="94"/>
      <c r="Q52" s="22">
        <f>SUM(K52+N52)</f>
        <v>8</v>
      </c>
      <c r="R52" s="94"/>
    </row>
    <row r="53" spans="1:20" ht="15.75" x14ac:dyDescent="0.25">
      <c r="A53" s="22">
        <v>3</v>
      </c>
      <c r="B53" s="21" t="s">
        <v>124</v>
      </c>
      <c r="C53" s="21" t="s">
        <v>27</v>
      </c>
      <c r="D53" s="95"/>
      <c r="E53" s="22">
        <v>2</v>
      </c>
      <c r="F53" s="94"/>
      <c r="G53" s="94"/>
      <c r="H53" s="22">
        <v>2</v>
      </c>
      <c r="I53" s="94"/>
      <c r="J53" s="94"/>
      <c r="K53" s="22">
        <v>1</v>
      </c>
      <c r="L53" s="94"/>
      <c r="M53" s="94"/>
      <c r="N53" s="22">
        <v>1</v>
      </c>
      <c r="O53" s="94"/>
      <c r="P53" s="94"/>
      <c r="Q53" s="22">
        <f>SUM(E53+K53+N53+H53)</f>
        <v>6</v>
      </c>
      <c r="R53" s="94"/>
    </row>
    <row r="54" spans="1:20" ht="15.75" x14ac:dyDescent="0.25">
      <c r="A54" s="102" t="s">
        <v>16</v>
      </c>
      <c r="B54" s="103"/>
      <c r="C54" s="104"/>
      <c r="D54" s="41">
        <f>SUM(D51)</f>
        <v>1</v>
      </c>
      <c r="E54" s="41">
        <f>SUM(E53+E51)</f>
        <v>4</v>
      </c>
      <c r="F54" s="41">
        <f>SUM(F51)</f>
        <v>8</v>
      </c>
      <c r="G54" s="41">
        <f>SUM(G51)</f>
        <v>1</v>
      </c>
      <c r="H54" s="41">
        <f>SUM(H51:H53)</f>
        <v>4</v>
      </c>
      <c r="I54" s="41">
        <f>SUM(I51)</f>
        <v>9</v>
      </c>
      <c r="J54" s="41">
        <f>SUM(J51)</f>
        <v>1</v>
      </c>
      <c r="K54" s="41">
        <f>SUM(K51:K53)</f>
        <v>5</v>
      </c>
      <c r="L54" s="41">
        <f>SUM(L51)</f>
        <v>8</v>
      </c>
      <c r="M54" s="41">
        <f>SUM(M51)</f>
        <v>1</v>
      </c>
      <c r="N54" s="41">
        <f>SUM(N51:N53)</f>
        <v>5</v>
      </c>
      <c r="O54" s="41">
        <f>SUM(O51)</f>
        <v>10</v>
      </c>
      <c r="P54" s="41">
        <f>SUM(P51)</f>
        <v>4</v>
      </c>
      <c r="Q54" s="41">
        <f>SUM(Q51:Q53)</f>
        <v>18</v>
      </c>
      <c r="R54" s="41">
        <f>SUM(R51)</f>
        <v>35</v>
      </c>
      <c r="T54" t="s">
        <v>72</v>
      </c>
    </row>
    <row r="55" spans="1:20" ht="15.75" x14ac:dyDescent="0.25">
      <c r="A55" s="105" t="s">
        <v>78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</row>
    <row r="56" spans="1:20" ht="15.75" x14ac:dyDescent="0.25">
      <c r="A56" s="98" t="s">
        <v>1</v>
      </c>
      <c r="B56" s="98" t="s">
        <v>17</v>
      </c>
      <c r="C56" s="98" t="s">
        <v>3</v>
      </c>
      <c r="D56" s="100" t="s">
        <v>5</v>
      </c>
      <c r="E56" s="87"/>
      <c r="F56" s="101"/>
      <c r="G56" s="100" t="s">
        <v>4</v>
      </c>
      <c r="H56" s="87"/>
      <c r="I56" s="101"/>
      <c r="J56" s="100" t="s">
        <v>6</v>
      </c>
      <c r="K56" s="87"/>
      <c r="L56" s="101"/>
      <c r="M56" s="100" t="s">
        <v>7</v>
      </c>
      <c r="N56" s="87"/>
      <c r="O56" s="101"/>
      <c r="P56" s="100" t="s">
        <v>8</v>
      </c>
      <c r="Q56" s="87"/>
      <c r="R56" s="101"/>
    </row>
    <row r="57" spans="1:20" ht="15.75" x14ac:dyDescent="0.25">
      <c r="A57" s="99"/>
      <c r="B57" s="99"/>
      <c r="C57" s="99"/>
      <c r="D57" s="41" t="s">
        <v>18</v>
      </c>
      <c r="E57" s="41" t="s">
        <v>19</v>
      </c>
      <c r="F57" s="41" t="s">
        <v>20</v>
      </c>
      <c r="G57" s="41" t="s">
        <v>18</v>
      </c>
      <c r="H57" s="41" t="s">
        <v>19</v>
      </c>
      <c r="I57" s="41" t="s">
        <v>20</v>
      </c>
      <c r="J57" s="41" t="s">
        <v>18</v>
      </c>
      <c r="K57" s="41" t="s">
        <v>19</v>
      </c>
      <c r="L57" s="41" t="s">
        <v>20</v>
      </c>
      <c r="M57" s="41" t="s">
        <v>18</v>
      </c>
      <c r="N57" s="41" t="s">
        <v>19</v>
      </c>
      <c r="O57" s="41" t="s">
        <v>20</v>
      </c>
      <c r="P57" s="41" t="s">
        <v>9</v>
      </c>
      <c r="Q57" s="41" t="s">
        <v>10</v>
      </c>
      <c r="R57" s="41" t="s">
        <v>11</v>
      </c>
    </row>
    <row r="58" spans="1:20" ht="29.25" customHeight="1" x14ac:dyDescent="0.25">
      <c r="A58" s="42">
        <v>1</v>
      </c>
      <c r="B58" s="43" t="s">
        <v>79</v>
      </c>
      <c r="C58" s="34" t="s">
        <v>113</v>
      </c>
      <c r="D58" s="93">
        <v>1</v>
      </c>
      <c r="E58" s="32">
        <v>2</v>
      </c>
      <c r="F58" s="93">
        <v>12</v>
      </c>
      <c r="G58" s="93"/>
      <c r="H58" s="22"/>
      <c r="I58" s="93"/>
      <c r="J58" s="93"/>
      <c r="K58" s="22"/>
      <c r="L58" s="93"/>
      <c r="M58" s="93"/>
      <c r="N58" s="22"/>
      <c r="O58" s="93"/>
      <c r="P58" s="93">
        <f>SUM(D58+G58)</f>
        <v>1</v>
      </c>
      <c r="Q58" s="32">
        <f>SUM(E58+H58)</f>
        <v>2</v>
      </c>
      <c r="R58" s="93">
        <f>SUM(F58+I58)</f>
        <v>12</v>
      </c>
    </row>
    <row r="59" spans="1:20" ht="31.5" x14ac:dyDescent="0.25">
      <c r="A59" s="42">
        <v>2</v>
      </c>
      <c r="B59" s="44" t="s">
        <v>80</v>
      </c>
      <c r="C59" s="34" t="s">
        <v>113</v>
      </c>
      <c r="D59" s="95"/>
      <c r="E59" s="32">
        <v>2</v>
      </c>
      <c r="F59" s="95"/>
      <c r="G59" s="95"/>
      <c r="H59" s="22"/>
      <c r="I59" s="95"/>
      <c r="J59" s="95"/>
      <c r="K59" s="22"/>
      <c r="L59" s="95"/>
      <c r="M59" s="95"/>
      <c r="N59" s="22"/>
      <c r="O59" s="95"/>
      <c r="P59" s="95"/>
      <c r="Q59" s="32">
        <f>SUM(E59+H59)</f>
        <v>2</v>
      </c>
      <c r="R59" s="95"/>
    </row>
    <row r="60" spans="1:20" ht="15.75" x14ac:dyDescent="0.25">
      <c r="A60" s="42">
        <v>3</v>
      </c>
      <c r="B60" s="44" t="s">
        <v>94</v>
      </c>
      <c r="C60" s="34" t="s">
        <v>49</v>
      </c>
      <c r="D60" s="32"/>
      <c r="E60" s="32"/>
      <c r="F60" s="32"/>
      <c r="G60" s="32">
        <v>1</v>
      </c>
      <c r="H60" s="32">
        <v>4</v>
      </c>
      <c r="I60" s="32">
        <v>10</v>
      </c>
      <c r="J60" s="32"/>
      <c r="K60" s="22"/>
      <c r="L60" s="32"/>
      <c r="M60" s="32"/>
      <c r="N60" s="22"/>
      <c r="O60" s="32"/>
      <c r="P60" s="32">
        <f>SUM(D60+G60)</f>
        <v>1</v>
      </c>
      <c r="Q60" s="32">
        <f>SUM(E60+H60)</f>
        <v>4</v>
      </c>
      <c r="R60" s="32">
        <f>SUM(F60+I60)</f>
        <v>10</v>
      </c>
    </row>
    <row r="61" spans="1:20" ht="31.5" x14ac:dyDescent="0.25">
      <c r="A61" s="42">
        <v>4</v>
      </c>
      <c r="B61" s="43" t="s">
        <v>79</v>
      </c>
      <c r="C61" s="34" t="s">
        <v>113</v>
      </c>
      <c r="D61" s="78">
        <v>1</v>
      </c>
      <c r="E61" s="78">
        <v>1</v>
      </c>
      <c r="F61" s="78">
        <v>10</v>
      </c>
      <c r="G61" s="78"/>
      <c r="H61" s="78"/>
      <c r="I61" s="78"/>
      <c r="J61" s="78"/>
      <c r="K61" s="22"/>
      <c r="L61" s="78"/>
      <c r="M61" s="78"/>
      <c r="N61" s="22"/>
      <c r="O61" s="78"/>
      <c r="P61" s="78">
        <f>SUM(D61+G61)</f>
        <v>1</v>
      </c>
      <c r="Q61" s="78">
        <f>SUM(E61+H61)</f>
        <v>1</v>
      </c>
      <c r="R61" s="78">
        <f>SUM(F61+I61)</f>
        <v>10</v>
      </c>
    </row>
    <row r="62" spans="1:20" ht="15.75" x14ac:dyDescent="0.25">
      <c r="A62" s="119" t="s">
        <v>16</v>
      </c>
      <c r="B62" s="119"/>
      <c r="C62" s="119"/>
      <c r="D62" s="41">
        <f>SUM(D58:D61)</f>
        <v>2</v>
      </c>
      <c r="E62" s="41">
        <f>SUM(E58:E61)</f>
        <v>5</v>
      </c>
      <c r="F62" s="41">
        <f>SUM(F58:F61)</f>
        <v>22</v>
      </c>
      <c r="G62" s="41">
        <f t="shared" ref="G62:I62" si="16">SUM(G58:G60)</f>
        <v>1</v>
      </c>
      <c r="H62" s="41">
        <f t="shared" si="16"/>
        <v>4</v>
      </c>
      <c r="I62" s="41">
        <f t="shared" si="16"/>
        <v>10</v>
      </c>
      <c r="J62" s="41"/>
      <c r="K62" s="41"/>
      <c r="L62" s="41"/>
      <c r="M62" s="41"/>
      <c r="N62" s="41"/>
      <c r="O62" s="41"/>
      <c r="P62" s="41">
        <f>SUM(P58:P61)</f>
        <v>3</v>
      </c>
      <c r="Q62" s="41">
        <f>SUM(Q58:Q61)</f>
        <v>9</v>
      </c>
      <c r="R62" s="41">
        <f>SUM(R58:R61)</f>
        <v>32</v>
      </c>
    </row>
    <row r="63" spans="1:20" ht="35.25" customHeight="1" thickBot="1" x14ac:dyDescent="0.25">
      <c r="A63" s="120" t="s">
        <v>22</v>
      </c>
      <c r="B63" s="121"/>
      <c r="C63" s="122"/>
      <c r="D63" s="63">
        <f>SUM(D62+D54+D47)</f>
        <v>39</v>
      </c>
      <c r="E63" s="63">
        <f>SUM(E62+E54+E47)</f>
        <v>108</v>
      </c>
      <c r="F63" s="63">
        <f>SUM(F47+F54+F62)</f>
        <v>463</v>
      </c>
      <c r="G63" s="63">
        <f>SUM(G47+G54+G62)</f>
        <v>11</v>
      </c>
      <c r="H63" s="63">
        <f>SUM(H47+H54+H62)</f>
        <v>36</v>
      </c>
      <c r="I63" s="63">
        <f>SUM(I47+I54+I62)</f>
        <v>129</v>
      </c>
      <c r="J63" s="63">
        <f t="shared" ref="J63:O63" si="17">SUM(J47+J54)</f>
        <v>4</v>
      </c>
      <c r="K63" s="63">
        <f t="shared" si="17"/>
        <v>18</v>
      </c>
      <c r="L63" s="63">
        <f t="shared" si="17"/>
        <v>44</v>
      </c>
      <c r="M63" s="63">
        <f t="shared" si="17"/>
        <v>4</v>
      </c>
      <c r="N63" s="63">
        <f t="shared" si="17"/>
        <v>21</v>
      </c>
      <c r="O63" s="63">
        <f t="shared" si="17"/>
        <v>48</v>
      </c>
      <c r="P63" s="63">
        <f>SUM(P47+P54+P62)</f>
        <v>58</v>
      </c>
      <c r="Q63" s="63">
        <f>SUM(Q47+Q54+Q62)</f>
        <v>183</v>
      </c>
      <c r="R63" s="63">
        <f>SUM(R47+R54+R62)</f>
        <v>684</v>
      </c>
    </row>
    <row r="64" spans="1:20" ht="15.7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5.75" x14ac:dyDescent="0.25">
      <c r="A65" s="100" t="s">
        <v>36</v>
      </c>
      <c r="B65" s="87"/>
      <c r="C65" s="101"/>
      <c r="D65" s="82" t="s">
        <v>12</v>
      </c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4"/>
      <c r="P65" s="82" t="s">
        <v>8</v>
      </c>
      <c r="Q65" s="83"/>
      <c r="R65" s="84"/>
    </row>
    <row r="66" spans="1:18" ht="13.5" customHeight="1" x14ac:dyDescent="0.2">
      <c r="A66" s="80" t="s">
        <v>1</v>
      </c>
      <c r="B66" s="112" t="s">
        <v>2</v>
      </c>
      <c r="C66" s="80" t="s">
        <v>3</v>
      </c>
      <c r="D66" s="114" t="s">
        <v>5</v>
      </c>
      <c r="E66" s="115"/>
      <c r="F66" s="116"/>
      <c r="G66" s="114" t="s">
        <v>4</v>
      </c>
      <c r="H66" s="115"/>
      <c r="I66" s="116"/>
      <c r="J66" s="114" t="s">
        <v>6</v>
      </c>
      <c r="K66" s="115"/>
      <c r="L66" s="116"/>
      <c r="M66" s="114" t="s">
        <v>7</v>
      </c>
      <c r="N66" s="115"/>
      <c r="O66" s="116"/>
      <c r="P66" s="80" t="s">
        <v>9</v>
      </c>
      <c r="Q66" s="80" t="s">
        <v>10</v>
      </c>
      <c r="R66" s="80" t="s">
        <v>11</v>
      </c>
    </row>
    <row r="67" spans="1:18" ht="15.75" x14ac:dyDescent="0.2">
      <c r="A67" s="81"/>
      <c r="B67" s="113"/>
      <c r="C67" s="81"/>
      <c r="D67" s="16" t="s">
        <v>18</v>
      </c>
      <c r="E67" s="16" t="s">
        <v>19</v>
      </c>
      <c r="F67" s="16" t="s">
        <v>20</v>
      </c>
      <c r="G67" s="16" t="s">
        <v>18</v>
      </c>
      <c r="H67" s="16" t="s">
        <v>19</v>
      </c>
      <c r="I67" s="16" t="s">
        <v>20</v>
      </c>
      <c r="J67" s="16" t="s">
        <v>18</v>
      </c>
      <c r="K67" s="16" t="s">
        <v>19</v>
      </c>
      <c r="L67" s="16" t="s">
        <v>20</v>
      </c>
      <c r="M67" s="16" t="s">
        <v>18</v>
      </c>
      <c r="N67" s="16" t="s">
        <v>19</v>
      </c>
      <c r="O67" s="16" t="s">
        <v>20</v>
      </c>
      <c r="P67" s="81"/>
      <c r="Q67" s="81"/>
      <c r="R67" s="81"/>
    </row>
    <row r="68" spans="1:18" ht="15.75" x14ac:dyDescent="0.25">
      <c r="A68" s="9">
        <v>1</v>
      </c>
      <c r="B68" s="7" t="s">
        <v>46</v>
      </c>
      <c r="C68" s="21" t="s">
        <v>60</v>
      </c>
      <c r="D68" s="9">
        <v>1</v>
      </c>
      <c r="E68" s="9">
        <v>5</v>
      </c>
      <c r="F68" s="9">
        <v>6</v>
      </c>
      <c r="G68" s="9">
        <v>1</v>
      </c>
      <c r="H68" s="9">
        <v>5</v>
      </c>
      <c r="I68" s="9">
        <v>6</v>
      </c>
      <c r="J68" s="9"/>
      <c r="K68" s="9"/>
      <c r="L68" s="9"/>
      <c r="M68" s="9">
        <v>2</v>
      </c>
      <c r="N68" s="9">
        <v>10</v>
      </c>
      <c r="O68" s="9">
        <v>12</v>
      </c>
      <c r="P68" s="9">
        <f>SUM(D68+G68++J68+M68)</f>
        <v>4</v>
      </c>
      <c r="Q68" s="9">
        <f>SUM(E68+H68+N68+K68)</f>
        <v>20</v>
      </c>
      <c r="R68" s="9">
        <f>SUM(F68+I68+O68+L68)</f>
        <v>24</v>
      </c>
    </row>
    <row r="69" spans="1:18" ht="15.75" x14ac:dyDescent="0.25">
      <c r="A69" s="33">
        <v>2</v>
      </c>
      <c r="B69" s="7" t="s">
        <v>29</v>
      </c>
      <c r="C69" s="21" t="s">
        <v>28</v>
      </c>
      <c r="D69" s="9">
        <v>1</v>
      </c>
      <c r="E69" s="9">
        <v>4</v>
      </c>
      <c r="F69" s="9">
        <v>13</v>
      </c>
      <c r="G69" s="9"/>
      <c r="H69" s="9"/>
      <c r="I69" s="9"/>
      <c r="J69" s="9"/>
      <c r="K69" s="9"/>
      <c r="L69" s="9"/>
      <c r="M69" s="9">
        <v>1</v>
      </c>
      <c r="N69" s="9">
        <v>6</v>
      </c>
      <c r="O69" s="9">
        <v>12</v>
      </c>
      <c r="P69" s="9">
        <f>SUM(J69+M69+D69)</f>
        <v>2</v>
      </c>
      <c r="Q69" s="9">
        <f>SUM(K69+N69+E69)</f>
        <v>10</v>
      </c>
      <c r="R69" s="9">
        <f>SUM(L69+O69+F69)</f>
        <v>25</v>
      </c>
    </row>
    <row r="70" spans="1:18" ht="15.75" x14ac:dyDescent="0.25">
      <c r="A70" s="33">
        <v>3</v>
      </c>
      <c r="B70" s="21" t="s">
        <v>129</v>
      </c>
      <c r="C70" s="21" t="s">
        <v>28</v>
      </c>
      <c r="D70" s="9">
        <v>1</v>
      </c>
      <c r="E70" s="9">
        <v>6</v>
      </c>
      <c r="F70" s="9">
        <v>10</v>
      </c>
      <c r="G70" s="9"/>
      <c r="H70" s="9"/>
      <c r="I70" s="9"/>
      <c r="J70" s="9"/>
      <c r="K70" s="9"/>
      <c r="L70" s="9"/>
      <c r="M70" s="9"/>
      <c r="N70" s="9"/>
      <c r="O70" s="9"/>
      <c r="P70" s="9">
        <f>SUM(G70+D70)</f>
        <v>1</v>
      </c>
      <c r="Q70" s="9">
        <f>SUM(H70+E70)</f>
        <v>6</v>
      </c>
      <c r="R70" s="9">
        <f>SUM(I70+F70)</f>
        <v>10</v>
      </c>
    </row>
    <row r="71" spans="1:18" ht="15.75" x14ac:dyDescent="0.25">
      <c r="A71" s="9">
        <v>4</v>
      </c>
      <c r="B71" s="7" t="s">
        <v>29</v>
      </c>
      <c r="C71" s="21" t="s">
        <v>30</v>
      </c>
      <c r="D71" s="9"/>
      <c r="E71" s="22"/>
      <c r="F71" s="22"/>
      <c r="G71" s="9"/>
      <c r="H71" s="9"/>
      <c r="I71" s="9"/>
      <c r="J71" s="9">
        <v>1</v>
      </c>
      <c r="K71" s="9">
        <v>6</v>
      </c>
      <c r="L71" s="9">
        <v>12</v>
      </c>
      <c r="M71" s="9">
        <v>1</v>
      </c>
      <c r="N71" s="9">
        <v>6</v>
      </c>
      <c r="O71" s="9">
        <v>12</v>
      </c>
      <c r="P71" s="9">
        <f t="shared" ref="P71:R72" si="18">SUM(D71+G71+J71+M71)</f>
        <v>2</v>
      </c>
      <c r="Q71" s="9">
        <f t="shared" si="18"/>
        <v>12</v>
      </c>
      <c r="R71" s="9">
        <f t="shared" si="18"/>
        <v>24</v>
      </c>
    </row>
    <row r="72" spans="1:18" ht="15.75" x14ac:dyDescent="0.25">
      <c r="A72" s="9">
        <v>5</v>
      </c>
      <c r="B72" s="7" t="s">
        <v>101</v>
      </c>
      <c r="C72" s="21" t="s">
        <v>30</v>
      </c>
      <c r="D72" s="9"/>
      <c r="E72" s="22"/>
      <c r="F72" s="22"/>
      <c r="G72" s="9">
        <v>1</v>
      </c>
      <c r="H72" s="9">
        <v>6</v>
      </c>
      <c r="I72" s="9">
        <v>10</v>
      </c>
      <c r="J72" s="9"/>
      <c r="K72" s="9"/>
      <c r="L72" s="9"/>
      <c r="M72" s="9"/>
      <c r="N72" s="9"/>
      <c r="O72" s="9"/>
      <c r="P72" s="9">
        <f t="shared" si="18"/>
        <v>1</v>
      </c>
      <c r="Q72" s="9">
        <f t="shared" si="18"/>
        <v>6</v>
      </c>
      <c r="R72" s="9">
        <f t="shared" si="18"/>
        <v>10</v>
      </c>
    </row>
    <row r="73" spans="1:18" ht="17.25" customHeight="1" x14ac:dyDescent="0.2">
      <c r="A73" s="33">
        <v>6</v>
      </c>
      <c r="B73" s="19" t="s">
        <v>101</v>
      </c>
      <c r="C73" s="48" t="s">
        <v>110</v>
      </c>
      <c r="D73" s="18">
        <v>1</v>
      </c>
      <c r="E73" s="18">
        <v>2</v>
      </c>
      <c r="F73" s="32">
        <v>10</v>
      </c>
      <c r="G73" s="18">
        <v>1</v>
      </c>
      <c r="H73" s="18">
        <v>2</v>
      </c>
      <c r="I73" s="18">
        <v>10</v>
      </c>
      <c r="J73" s="18"/>
      <c r="K73" s="18"/>
      <c r="L73" s="18"/>
      <c r="M73" s="18"/>
      <c r="N73" s="18"/>
      <c r="O73" s="18"/>
      <c r="P73" s="18">
        <f>SUM(D73+G73)</f>
        <v>2</v>
      </c>
      <c r="Q73" s="18">
        <f>SUM(E73+H73)</f>
        <v>4</v>
      </c>
      <c r="R73" s="18">
        <f>SUM(F73+I73)</f>
        <v>20</v>
      </c>
    </row>
    <row r="74" spans="1:18" ht="15.75" x14ac:dyDescent="0.25">
      <c r="A74" s="33">
        <v>7</v>
      </c>
      <c r="B74" s="19" t="s">
        <v>98</v>
      </c>
      <c r="C74" s="31" t="s">
        <v>96</v>
      </c>
      <c r="D74" s="18"/>
      <c r="E74" s="18"/>
      <c r="F74" s="18"/>
      <c r="G74" s="9">
        <v>2</v>
      </c>
      <c r="H74" s="9">
        <v>8</v>
      </c>
      <c r="I74" s="9">
        <v>24</v>
      </c>
      <c r="J74" s="9"/>
      <c r="K74" s="9"/>
      <c r="L74" s="9"/>
      <c r="M74" s="9"/>
      <c r="N74" s="9"/>
      <c r="O74" s="9"/>
      <c r="P74" s="9">
        <f t="shared" ref="P74:R75" si="19">SUM(D74+G74)</f>
        <v>2</v>
      </c>
      <c r="Q74" s="9">
        <f t="shared" si="19"/>
        <v>8</v>
      </c>
      <c r="R74" s="9">
        <f t="shared" si="19"/>
        <v>24</v>
      </c>
    </row>
    <row r="75" spans="1:18" ht="15.75" x14ac:dyDescent="0.25">
      <c r="A75" s="9">
        <v>8</v>
      </c>
      <c r="B75" s="7" t="s">
        <v>46</v>
      </c>
      <c r="C75" s="21" t="s">
        <v>31</v>
      </c>
      <c r="D75" s="9">
        <v>1</v>
      </c>
      <c r="E75" s="9">
        <v>5</v>
      </c>
      <c r="F75" s="9">
        <v>6</v>
      </c>
      <c r="G75" s="9">
        <v>1</v>
      </c>
      <c r="H75" s="9">
        <v>4</v>
      </c>
      <c r="I75" s="9">
        <v>6</v>
      </c>
      <c r="J75" s="9"/>
      <c r="K75" s="9"/>
      <c r="L75" s="9"/>
      <c r="M75" s="9"/>
      <c r="N75" s="9"/>
      <c r="O75" s="9"/>
      <c r="P75" s="9">
        <f t="shared" si="19"/>
        <v>2</v>
      </c>
      <c r="Q75" s="9">
        <f t="shared" si="19"/>
        <v>9</v>
      </c>
      <c r="R75" s="9">
        <f t="shared" si="19"/>
        <v>12</v>
      </c>
    </row>
    <row r="76" spans="1:18" ht="15.75" x14ac:dyDescent="0.25">
      <c r="A76" s="9">
        <v>9</v>
      </c>
      <c r="B76" s="7" t="s">
        <v>87</v>
      </c>
      <c r="C76" s="21" t="s">
        <v>104</v>
      </c>
      <c r="D76" s="9"/>
      <c r="E76" s="9"/>
      <c r="F76" s="9"/>
      <c r="G76" s="9"/>
      <c r="H76" s="9"/>
      <c r="I76" s="9"/>
      <c r="J76" s="9"/>
      <c r="K76" s="9"/>
      <c r="L76" s="9"/>
      <c r="M76" s="9">
        <v>2</v>
      </c>
      <c r="N76" s="9">
        <v>10</v>
      </c>
      <c r="O76" s="9">
        <v>30</v>
      </c>
      <c r="P76" s="9">
        <f>SUM(D76+M76)</f>
        <v>2</v>
      </c>
      <c r="Q76" s="9">
        <f>SUM(E76+N76)</f>
        <v>10</v>
      </c>
      <c r="R76" s="9">
        <f>SUM(F76+O76)</f>
        <v>30</v>
      </c>
    </row>
    <row r="77" spans="1:18" ht="15.75" x14ac:dyDescent="0.25">
      <c r="A77" s="33">
        <v>10</v>
      </c>
      <c r="B77" s="21" t="s">
        <v>34</v>
      </c>
      <c r="C77" s="52" t="s">
        <v>68</v>
      </c>
      <c r="D77" s="22">
        <v>1</v>
      </c>
      <c r="E77" s="22">
        <v>8</v>
      </c>
      <c r="F77" s="22">
        <v>12</v>
      </c>
      <c r="G77" s="22">
        <v>1</v>
      </c>
      <c r="H77" s="22">
        <v>8</v>
      </c>
      <c r="I77" s="22">
        <v>12</v>
      </c>
      <c r="J77" s="22">
        <v>1</v>
      </c>
      <c r="K77" s="22">
        <v>8</v>
      </c>
      <c r="L77" s="22">
        <v>12</v>
      </c>
      <c r="M77" s="22">
        <v>1</v>
      </c>
      <c r="N77" s="22">
        <v>8</v>
      </c>
      <c r="O77" s="22">
        <v>12</v>
      </c>
      <c r="P77" s="22">
        <f>SUM(D77+G77+J77+M77)</f>
        <v>4</v>
      </c>
      <c r="Q77" s="22">
        <f>SUM(E77+H77+K77+N77)</f>
        <v>32</v>
      </c>
      <c r="R77" s="49">
        <f>SUM(F77+I77+L77+O77)</f>
        <v>48</v>
      </c>
    </row>
    <row r="78" spans="1:18" s="69" customFormat="1" ht="18.75" customHeight="1" x14ac:dyDescent="0.2">
      <c r="A78" s="71">
        <v>11</v>
      </c>
      <c r="B78" s="34" t="s">
        <v>24</v>
      </c>
      <c r="C78" s="43" t="s">
        <v>138</v>
      </c>
      <c r="D78" s="42">
        <v>1</v>
      </c>
      <c r="E78" s="42">
        <v>2</v>
      </c>
      <c r="F78" s="42">
        <v>10</v>
      </c>
      <c r="G78" s="42"/>
      <c r="H78" s="42"/>
      <c r="I78" s="42"/>
      <c r="J78" s="42"/>
      <c r="K78" s="42"/>
      <c r="L78" s="42"/>
      <c r="M78" s="42"/>
      <c r="N78" s="42"/>
      <c r="O78" s="42"/>
      <c r="P78" s="42">
        <f t="shared" ref="P78" si="20">SUM(D78+G78+J78+M78)</f>
        <v>1</v>
      </c>
      <c r="Q78" s="42">
        <f t="shared" ref="Q78" si="21">SUM(E78+H78+K78+N78)</f>
        <v>2</v>
      </c>
      <c r="R78" s="42">
        <f t="shared" ref="R78" si="22">SUM(F78+I78+L78+O78)</f>
        <v>10</v>
      </c>
    </row>
    <row r="79" spans="1:18" s="69" customFormat="1" ht="30.75" customHeight="1" x14ac:dyDescent="0.2">
      <c r="A79" s="18">
        <v>12</v>
      </c>
      <c r="B79" s="73" t="s">
        <v>125</v>
      </c>
      <c r="C79" s="34" t="s">
        <v>119</v>
      </c>
      <c r="D79" s="72">
        <v>1</v>
      </c>
      <c r="E79" s="72">
        <v>5</v>
      </c>
      <c r="F79" s="72">
        <v>13</v>
      </c>
      <c r="G79" s="72"/>
      <c r="H79" s="72"/>
      <c r="I79" s="72"/>
      <c r="J79" s="72"/>
      <c r="K79" s="72"/>
      <c r="L79" s="72"/>
      <c r="M79" s="72"/>
      <c r="N79" s="72"/>
      <c r="O79" s="72"/>
      <c r="P79" s="72">
        <f t="shared" ref="P79:R79" si="23">SUM(D79)</f>
        <v>1</v>
      </c>
      <c r="Q79" s="72">
        <f t="shared" si="23"/>
        <v>5</v>
      </c>
      <c r="R79" s="72">
        <f t="shared" si="23"/>
        <v>13</v>
      </c>
    </row>
    <row r="80" spans="1:18" ht="13.5" customHeight="1" x14ac:dyDescent="0.25">
      <c r="A80" s="109"/>
      <c r="B80" s="110"/>
      <c r="C80" s="111"/>
      <c r="D80" s="6">
        <f t="shared" ref="D80:R80" si="24">SUM(D68:D79)</f>
        <v>8</v>
      </c>
      <c r="E80" s="6">
        <f t="shared" si="24"/>
        <v>37</v>
      </c>
      <c r="F80" s="6">
        <f t="shared" si="24"/>
        <v>80</v>
      </c>
      <c r="G80" s="6">
        <f t="shared" si="24"/>
        <v>7</v>
      </c>
      <c r="H80" s="6">
        <f t="shared" si="24"/>
        <v>33</v>
      </c>
      <c r="I80" s="6">
        <f t="shared" si="24"/>
        <v>68</v>
      </c>
      <c r="J80" s="6">
        <f t="shared" si="24"/>
        <v>2</v>
      </c>
      <c r="K80" s="6">
        <f t="shared" si="24"/>
        <v>14</v>
      </c>
      <c r="L80" s="6">
        <f t="shared" si="24"/>
        <v>24</v>
      </c>
      <c r="M80" s="6">
        <f t="shared" si="24"/>
        <v>7</v>
      </c>
      <c r="N80" s="6">
        <f t="shared" si="24"/>
        <v>40</v>
      </c>
      <c r="O80" s="6">
        <f t="shared" si="24"/>
        <v>78</v>
      </c>
      <c r="P80" s="6">
        <f t="shared" si="24"/>
        <v>24</v>
      </c>
      <c r="Q80" s="6">
        <f t="shared" si="24"/>
        <v>124</v>
      </c>
      <c r="R80" s="6">
        <f t="shared" si="24"/>
        <v>250</v>
      </c>
    </row>
    <row r="81" spans="1:20" ht="3" hidden="1" customHeight="1" x14ac:dyDescent="0.25">
      <c r="A81" s="83" t="s">
        <v>33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</row>
    <row r="82" spans="1:20" ht="14.25" customHeight="1" x14ac:dyDescent="0.25">
      <c r="A82" s="87" t="s">
        <v>97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20" ht="13.5" customHeight="1" x14ac:dyDescent="0.25">
      <c r="A83" s="96" t="s">
        <v>1</v>
      </c>
      <c r="B83" s="96" t="s">
        <v>17</v>
      </c>
      <c r="C83" s="96" t="s">
        <v>3</v>
      </c>
      <c r="D83" s="82" t="s">
        <v>5</v>
      </c>
      <c r="E83" s="83"/>
      <c r="F83" s="84"/>
      <c r="G83" s="82" t="s">
        <v>45</v>
      </c>
      <c r="H83" s="83"/>
      <c r="I83" s="84"/>
      <c r="J83" s="82" t="s">
        <v>6</v>
      </c>
      <c r="K83" s="83"/>
      <c r="L83" s="84"/>
      <c r="M83" s="82" t="s">
        <v>7</v>
      </c>
      <c r="N83" s="83"/>
      <c r="O83" s="84"/>
      <c r="P83" s="82" t="s">
        <v>8</v>
      </c>
      <c r="Q83" s="83"/>
      <c r="R83" s="84"/>
    </row>
    <row r="84" spans="1:20" ht="16.5" customHeight="1" x14ac:dyDescent="0.25">
      <c r="A84" s="97"/>
      <c r="B84" s="97"/>
      <c r="C84" s="97"/>
      <c r="D84" s="6" t="s">
        <v>18</v>
      </c>
      <c r="E84" s="6" t="s">
        <v>19</v>
      </c>
      <c r="F84" s="6" t="s">
        <v>20</v>
      </c>
      <c r="G84" s="6" t="s">
        <v>18</v>
      </c>
      <c r="H84" s="6" t="s">
        <v>19</v>
      </c>
      <c r="I84" s="6" t="s">
        <v>20</v>
      </c>
      <c r="J84" s="6" t="s">
        <v>18</v>
      </c>
      <c r="K84" s="6" t="s">
        <v>19</v>
      </c>
      <c r="L84" s="6" t="s">
        <v>20</v>
      </c>
      <c r="M84" s="6" t="s">
        <v>18</v>
      </c>
      <c r="N84" s="6" t="s">
        <v>19</v>
      </c>
      <c r="O84" s="6" t="s">
        <v>20</v>
      </c>
      <c r="P84" s="6" t="s">
        <v>9</v>
      </c>
      <c r="Q84" s="8" t="s">
        <v>10</v>
      </c>
      <c r="R84" s="6" t="s">
        <v>11</v>
      </c>
    </row>
    <row r="85" spans="1:20" ht="15.75" x14ac:dyDescent="0.25">
      <c r="A85" s="9">
        <v>1</v>
      </c>
      <c r="B85" s="7" t="s">
        <v>61</v>
      </c>
      <c r="C85" s="21" t="s">
        <v>32</v>
      </c>
      <c r="D85" s="62">
        <v>1</v>
      </c>
      <c r="E85" s="22">
        <v>4</v>
      </c>
      <c r="F85" s="62">
        <v>10</v>
      </c>
      <c r="G85" s="62"/>
      <c r="H85" s="22"/>
      <c r="I85" s="62"/>
      <c r="J85" s="62">
        <v>1</v>
      </c>
      <c r="K85" s="22">
        <v>7</v>
      </c>
      <c r="L85" s="62">
        <v>10</v>
      </c>
      <c r="M85" s="62">
        <v>1</v>
      </c>
      <c r="N85" s="22">
        <v>7</v>
      </c>
      <c r="O85" s="62">
        <v>10</v>
      </c>
      <c r="P85" s="67">
        <f>SUM(D85+G85+J85+M85)</f>
        <v>3</v>
      </c>
      <c r="Q85" s="9">
        <f>SUM(E85+H85+K85+N85)</f>
        <v>18</v>
      </c>
      <c r="R85" s="67">
        <f>SUM(F85+I85+L85+O85)</f>
        <v>30</v>
      </c>
    </row>
    <row r="86" spans="1:20" ht="15.75" x14ac:dyDescent="0.25">
      <c r="A86" s="109" t="s">
        <v>16</v>
      </c>
      <c r="B86" s="110"/>
      <c r="C86" s="111"/>
      <c r="D86" s="6">
        <f>SUM(D85)</f>
        <v>1</v>
      </c>
      <c r="E86" s="6">
        <f>SUM(E85:E85)</f>
        <v>4</v>
      </c>
      <c r="F86" s="6">
        <f>SUM(F85)</f>
        <v>10</v>
      </c>
      <c r="G86" s="6">
        <f>SUM(G85)</f>
        <v>0</v>
      </c>
      <c r="H86" s="6">
        <f>SUM(H85:H85)</f>
        <v>0</v>
      </c>
      <c r="I86" s="6">
        <f>SUM(I85)</f>
        <v>0</v>
      </c>
      <c r="J86" s="6">
        <f>SUM(J85)</f>
        <v>1</v>
      </c>
      <c r="K86" s="6">
        <f>SUM(K85:K85)</f>
        <v>7</v>
      </c>
      <c r="L86" s="6">
        <f>SUM(L85)</f>
        <v>10</v>
      </c>
      <c r="M86" s="6">
        <f>SUM(M85)</f>
        <v>1</v>
      </c>
      <c r="N86" s="6">
        <f>SUM(N85:N85)</f>
        <v>7</v>
      </c>
      <c r="O86" s="6">
        <f>SUM(O85)</f>
        <v>10</v>
      </c>
      <c r="P86" s="6">
        <f>SUM(P85)</f>
        <v>3</v>
      </c>
      <c r="Q86" s="6">
        <f>SUM(Q85:Q85)</f>
        <v>18</v>
      </c>
      <c r="R86" s="6">
        <f>SUM(R85)</f>
        <v>30</v>
      </c>
    </row>
    <row r="87" spans="1:20" ht="12.75" customHeight="1" x14ac:dyDescent="0.25">
      <c r="A87" s="105" t="s">
        <v>58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</row>
    <row r="88" spans="1:20" ht="15.75" x14ac:dyDescent="0.25">
      <c r="A88" s="96" t="s">
        <v>1</v>
      </c>
      <c r="B88" s="96" t="s">
        <v>17</v>
      </c>
      <c r="C88" s="96" t="s">
        <v>3</v>
      </c>
      <c r="D88" s="82" t="s">
        <v>5</v>
      </c>
      <c r="E88" s="83"/>
      <c r="F88" s="84"/>
      <c r="G88" s="82" t="s">
        <v>45</v>
      </c>
      <c r="H88" s="83"/>
      <c r="I88" s="84"/>
      <c r="J88" s="82" t="s">
        <v>6</v>
      </c>
      <c r="K88" s="83"/>
      <c r="L88" s="84"/>
      <c r="M88" s="82" t="s">
        <v>7</v>
      </c>
      <c r="N88" s="83"/>
      <c r="O88" s="84"/>
      <c r="P88" s="82" t="s">
        <v>8</v>
      </c>
      <c r="Q88" s="83"/>
      <c r="R88" s="84"/>
      <c r="T88" t="s">
        <v>48</v>
      </c>
    </row>
    <row r="89" spans="1:20" ht="12" customHeight="1" x14ac:dyDescent="0.25">
      <c r="A89" s="97"/>
      <c r="B89" s="97"/>
      <c r="C89" s="97"/>
      <c r="D89" s="6" t="s">
        <v>18</v>
      </c>
      <c r="E89" s="6" t="s">
        <v>19</v>
      </c>
      <c r="F89" s="6" t="s">
        <v>20</v>
      </c>
      <c r="G89" s="6" t="s">
        <v>18</v>
      </c>
      <c r="H89" s="6" t="s">
        <v>19</v>
      </c>
      <c r="I89" s="6" t="s">
        <v>20</v>
      </c>
      <c r="J89" s="6" t="s">
        <v>18</v>
      </c>
      <c r="K89" s="6" t="s">
        <v>19</v>
      </c>
      <c r="L89" s="6" t="s">
        <v>20</v>
      </c>
      <c r="M89" s="6" t="s">
        <v>18</v>
      </c>
      <c r="N89" s="6" t="s">
        <v>19</v>
      </c>
      <c r="O89" s="6" t="s">
        <v>20</v>
      </c>
      <c r="P89" s="6" t="s">
        <v>9</v>
      </c>
      <c r="Q89" s="6" t="s">
        <v>10</v>
      </c>
      <c r="R89" s="6" t="s">
        <v>11</v>
      </c>
    </row>
    <row r="90" spans="1:20" ht="15.75" x14ac:dyDescent="0.25">
      <c r="A90" s="22">
        <v>1</v>
      </c>
      <c r="B90" s="21" t="s">
        <v>115</v>
      </c>
      <c r="C90" s="21" t="s">
        <v>105</v>
      </c>
      <c r="D90" s="90"/>
      <c r="E90" s="22"/>
      <c r="F90" s="93"/>
      <c r="G90" s="93">
        <v>1</v>
      </c>
      <c r="H90" s="22">
        <v>1</v>
      </c>
      <c r="I90" s="90">
        <v>12</v>
      </c>
      <c r="J90" s="90"/>
      <c r="K90" s="9"/>
      <c r="L90" s="90"/>
      <c r="M90" s="90"/>
      <c r="N90" s="9"/>
      <c r="O90" s="90"/>
      <c r="P90" s="90">
        <f>SUM(D90+G90)</f>
        <v>1</v>
      </c>
      <c r="Q90" s="9">
        <f>SUM(E90+H90)</f>
        <v>1</v>
      </c>
      <c r="R90" s="90">
        <f>SUM(F90+I90)</f>
        <v>12</v>
      </c>
    </row>
    <row r="91" spans="1:20" ht="15.75" x14ac:dyDescent="0.25">
      <c r="A91" s="22">
        <v>2</v>
      </c>
      <c r="B91" s="21" t="s">
        <v>123</v>
      </c>
      <c r="C91" s="21" t="s">
        <v>105</v>
      </c>
      <c r="D91" s="91"/>
      <c r="E91" s="22"/>
      <c r="F91" s="94"/>
      <c r="G91" s="94"/>
      <c r="H91" s="22">
        <v>1</v>
      </c>
      <c r="I91" s="91"/>
      <c r="J91" s="91"/>
      <c r="K91" s="9"/>
      <c r="L91" s="91"/>
      <c r="M91" s="91"/>
      <c r="N91" s="9"/>
      <c r="O91" s="91"/>
      <c r="P91" s="91"/>
      <c r="Q91" s="9">
        <f>SUM(E91+H91)</f>
        <v>1</v>
      </c>
      <c r="R91" s="91"/>
    </row>
    <row r="92" spans="1:20" ht="15.75" x14ac:dyDescent="0.25">
      <c r="A92" s="22">
        <v>3</v>
      </c>
      <c r="B92" s="21" t="s">
        <v>44</v>
      </c>
      <c r="C92" s="21" t="s">
        <v>113</v>
      </c>
      <c r="D92" s="91"/>
      <c r="E92" s="22"/>
      <c r="F92" s="94"/>
      <c r="G92" s="94"/>
      <c r="H92" s="22">
        <v>2</v>
      </c>
      <c r="I92" s="91"/>
      <c r="J92" s="91"/>
      <c r="K92" s="9"/>
      <c r="L92" s="91"/>
      <c r="M92" s="91"/>
      <c r="N92" s="9"/>
      <c r="O92" s="91"/>
      <c r="P92" s="91"/>
      <c r="Q92" s="9">
        <f>SUM(E92+H92)</f>
        <v>2</v>
      </c>
      <c r="R92" s="91"/>
    </row>
    <row r="93" spans="1:20" ht="15.75" x14ac:dyDescent="0.25">
      <c r="A93" s="22">
        <v>4</v>
      </c>
      <c r="B93" s="21" t="s">
        <v>126</v>
      </c>
      <c r="C93" s="21" t="s">
        <v>100</v>
      </c>
      <c r="D93" s="91"/>
      <c r="E93" s="22"/>
      <c r="F93" s="94"/>
      <c r="G93" s="94"/>
      <c r="H93" s="22">
        <v>1</v>
      </c>
      <c r="I93" s="91"/>
      <c r="J93" s="91"/>
      <c r="K93" s="9"/>
      <c r="L93" s="91"/>
      <c r="M93" s="91"/>
      <c r="N93" s="9"/>
      <c r="O93" s="91"/>
      <c r="P93" s="91"/>
      <c r="Q93" s="9">
        <f>SUM(E93+H93)</f>
        <v>1</v>
      </c>
      <c r="R93" s="91"/>
    </row>
    <row r="94" spans="1:20" ht="15" customHeight="1" x14ac:dyDescent="0.25">
      <c r="A94" s="22">
        <v>5</v>
      </c>
      <c r="B94" s="21" t="s">
        <v>127</v>
      </c>
      <c r="C94" s="21" t="s">
        <v>100</v>
      </c>
      <c r="D94" s="91"/>
      <c r="E94" s="22"/>
      <c r="F94" s="94"/>
      <c r="G94" s="94"/>
      <c r="H94" s="22">
        <v>1</v>
      </c>
      <c r="I94" s="91"/>
      <c r="J94" s="91"/>
      <c r="K94" s="9"/>
      <c r="L94" s="91"/>
      <c r="M94" s="91"/>
      <c r="N94" s="9"/>
      <c r="O94" s="91"/>
      <c r="P94" s="91"/>
      <c r="Q94" s="9">
        <f>SUM(E94+H94)</f>
        <v>1</v>
      </c>
      <c r="R94" s="91"/>
    </row>
    <row r="95" spans="1:20" ht="15.75" x14ac:dyDescent="0.25">
      <c r="A95" s="22">
        <v>6</v>
      </c>
      <c r="B95" s="21" t="s">
        <v>82</v>
      </c>
      <c r="C95" s="21" t="s">
        <v>159</v>
      </c>
      <c r="D95" s="92"/>
      <c r="E95" s="22"/>
      <c r="F95" s="95"/>
      <c r="G95" s="95"/>
      <c r="H95" s="22">
        <v>2</v>
      </c>
      <c r="I95" s="92"/>
      <c r="J95" s="92"/>
      <c r="K95" s="9"/>
      <c r="L95" s="92"/>
      <c r="M95" s="92"/>
      <c r="N95" s="9"/>
      <c r="O95" s="92"/>
      <c r="P95" s="92"/>
      <c r="Q95" s="9">
        <f>SUM(H95+E95)</f>
        <v>2</v>
      </c>
      <c r="R95" s="92"/>
    </row>
    <row r="96" spans="1:20" ht="12.75" customHeight="1" x14ac:dyDescent="0.25">
      <c r="A96" s="102" t="s">
        <v>16</v>
      </c>
      <c r="B96" s="103"/>
      <c r="C96" s="104"/>
      <c r="D96" s="6">
        <f>SUM(D90)</f>
        <v>0</v>
      </c>
      <c r="E96" s="6">
        <f>SUM(E90:E95)</f>
        <v>0</v>
      </c>
      <c r="F96" s="6">
        <f>SUM(F90)</f>
        <v>0</v>
      </c>
      <c r="G96" s="6">
        <f>SUM(G90)</f>
        <v>1</v>
      </c>
      <c r="H96" s="6">
        <f>SUM(H90:H95)</f>
        <v>8</v>
      </c>
      <c r="I96" s="6">
        <f>SUM(I90)</f>
        <v>12</v>
      </c>
      <c r="J96" s="6"/>
      <c r="K96" s="6"/>
      <c r="L96" s="6"/>
      <c r="M96" s="6"/>
      <c r="N96" s="6"/>
      <c r="O96" s="6"/>
      <c r="P96" s="6">
        <f>SUM(P90)</f>
        <v>1</v>
      </c>
      <c r="Q96" s="6">
        <f>SUM(Q90:Q95)</f>
        <v>8</v>
      </c>
      <c r="R96" s="6">
        <f>SUM(R90)</f>
        <v>12</v>
      </c>
    </row>
    <row r="97" spans="1:18" ht="12.75" customHeight="1" x14ac:dyDescent="0.25">
      <c r="A97" s="87" t="s">
        <v>51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 customHeight="1" x14ac:dyDescent="0.25">
      <c r="A98" s="96" t="s">
        <v>1</v>
      </c>
      <c r="B98" s="96" t="s">
        <v>17</v>
      </c>
      <c r="C98" s="96" t="s">
        <v>3</v>
      </c>
      <c r="D98" s="82" t="s">
        <v>5</v>
      </c>
      <c r="E98" s="83"/>
      <c r="F98" s="84"/>
      <c r="G98" s="82" t="s">
        <v>45</v>
      </c>
      <c r="H98" s="83"/>
      <c r="I98" s="84"/>
      <c r="J98" s="82" t="s">
        <v>6</v>
      </c>
      <c r="K98" s="83"/>
      <c r="L98" s="84"/>
      <c r="M98" s="82" t="s">
        <v>7</v>
      </c>
      <c r="N98" s="83"/>
      <c r="O98" s="84"/>
      <c r="P98" s="82" t="s">
        <v>8</v>
      </c>
      <c r="Q98" s="83"/>
      <c r="R98" s="84"/>
    </row>
    <row r="99" spans="1:18" ht="15" customHeight="1" x14ac:dyDescent="0.25">
      <c r="A99" s="97"/>
      <c r="B99" s="97"/>
      <c r="C99" s="97"/>
      <c r="D99" s="6" t="s">
        <v>18</v>
      </c>
      <c r="E99" s="6" t="s">
        <v>19</v>
      </c>
      <c r="F99" s="6" t="s">
        <v>20</v>
      </c>
      <c r="G99" s="6" t="s">
        <v>18</v>
      </c>
      <c r="H99" s="6" t="s">
        <v>19</v>
      </c>
      <c r="I99" s="6" t="s">
        <v>20</v>
      </c>
      <c r="J99" s="6" t="s">
        <v>18</v>
      </c>
      <c r="K99" s="6" t="s">
        <v>19</v>
      </c>
      <c r="L99" s="6" t="s">
        <v>20</v>
      </c>
      <c r="M99" s="6" t="s">
        <v>18</v>
      </c>
      <c r="N99" s="6" t="s">
        <v>19</v>
      </c>
      <c r="O99" s="6" t="s">
        <v>20</v>
      </c>
      <c r="P99" s="6" t="s">
        <v>9</v>
      </c>
      <c r="Q99" s="6" t="s">
        <v>10</v>
      </c>
      <c r="R99" s="6" t="s">
        <v>11</v>
      </c>
    </row>
    <row r="100" spans="1:18" ht="15.75" customHeight="1" x14ac:dyDescent="0.25">
      <c r="A100" s="22">
        <v>1</v>
      </c>
      <c r="B100" s="21" t="s">
        <v>115</v>
      </c>
      <c r="C100" s="21" t="s">
        <v>105</v>
      </c>
      <c r="D100" s="164"/>
      <c r="E100" s="22"/>
      <c r="F100" s="93"/>
      <c r="G100" s="93">
        <v>1</v>
      </c>
      <c r="H100" s="22">
        <v>1</v>
      </c>
      <c r="I100" s="93">
        <v>12</v>
      </c>
      <c r="J100" s="93"/>
      <c r="K100" s="22"/>
      <c r="L100" s="93"/>
      <c r="M100" s="93"/>
      <c r="N100" s="22"/>
      <c r="O100" s="93"/>
      <c r="P100" s="93">
        <f>SUM(D100+G100)</f>
        <v>1</v>
      </c>
      <c r="Q100" s="22">
        <f>SUM(E100+H100)</f>
        <v>1</v>
      </c>
      <c r="R100" s="93">
        <f>SUM(F100+I100)</f>
        <v>12</v>
      </c>
    </row>
    <row r="101" spans="1:18" ht="15" customHeight="1" x14ac:dyDescent="0.25">
      <c r="A101" s="22">
        <v>2</v>
      </c>
      <c r="B101" s="21" t="s">
        <v>126</v>
      </c>
      <c r="C101" s="21" t="s">
        <v>100</v>
      </c>
      <c r="D101" s="165"/>
      <c r="E101" s="22"/>
      <c r="F101" s="94"/>
      <c r="G101" s="94"/>
      <c r="H101" s="22">
        <v>1</v>
      </c>
      <c r="I101" s="94"/>
      <c r="J101" s="94"/>
      <c r="K101" s="22"/>
      <c r="L101" s="94"/>
      <c r="M101" s="94"/>
      <c r="N101" s="22"/>
      <c r="O101" s="94"/>
      <c r="P101" s="94"/>
      <c r="Q101" s="22">
        <f>SUM(E101+H101)</f>
        <v>1</v>
      </c>
      <c r="R101" s="94"/>
    </row>
    <row r="102" spans="1:18" ht="15.75" x14ac:dyDescent="0.25">
      <c r="A102" s="22">
        <v>3</v>
      </c>
      <c r="B102" s="21" t="s">
        <v>24</v>
      </c>
      <c r="C102" s="21" t="s">
        <v>113</v>
      </c>
      <c r="D102" s="165"/>
      <c r="E102" s="22"/>
      <c r="F102" s="94"/>
      <c r="G102" s="94"/>
      <c r="H102" s="22">
        <v>1</v>
      </c>
      <c r="I102" s="94"/>
      <c r="J102" s="94"/>
      <c r="K102" s="22"/>
      <c r="L102" s="94"/>
      <c r="M102" s="94"/>
      <c r="N102" s="22"/>
      <c r="O102" s="94"/>
      <c r="P102" s="94"/>
      <c r="Q102" s="22">
        <f>SUM(E102+H102)</f>
        <v>1</v>
      </c>
      <c r="R102" s="94"/>
    </row>
    <row r="103" spans="1:18" ht="15.75" x14ac:dyDescent="0.25">
      <c r="A103" s="22">
        <v>4</v>
      </c>
      <c r="B103" s="21" t="s">
        <v>82</v>
      </c>
      <c r="C103" s="21" t="s">
        <v>113</v>
      </c>
      <c r="D103" s="166"/>
      <c r="E103" s="22"/>
      <c r="F103" s="95"/>
      <c r="G103" s="95"/>
      <c r="H103" s="22">
        <v>1</v>
      </c>
      <c r="I103" s="95"/>
      <c r="J103" s="95"/>
      <c r="K103" s="22"/>
      <c r="L103" s="95"/>
      <c r="M103" s="95"/>
      <c r="N103" s="22"/>
      <c r="O103" s="95"/>
      <c r="P103" s="95"/>
      <c r="Q103" s="22">
        <f>SUM(E103+H103)</f>
        <v>1</v>
      </c>
      <c r="R103" s="95"/>
    </row>
    <row r="104" spans="1:18" ht="18" customHeight="1" x14ac:dyDescent="0.25">
      <c r="A104" s="119" t="s">
        <v>16</v>
      </c>
      <c r="B104" s="119"/>
      <c r="C104" s="119"/>
      <c r="D104" s="41">
        <f>SUM(D100)</f>
        <v>0</v>
      </c>
      <c r="E104" s="41">
        <f>SUM(E100:E102)</f>
        <v>0</v>
      </c>
      <c r="F104" s="41">
        <f>SUM(F100)</f>
        <v>0</v>
      </c>
      <c r="G104" s="41">
        <f>SUM(G100)</f>
        <v>1</v>
      </c>
      <c r="H104" s="41">
        <f>SUM(H100:H103)</f>
        <v>4</v>
      </c>
      <c r="I104" s="41">
        <f>SUM(I100)</f>
        <v>12</v>
      </c>
      <c r="J104" s="41"/>
      <c r="K104" s="41"/>
      <c r="L104" s="41"/>
      <c r="M104" s="41"/>
      <c r="N104" s="41"/>
      <c r="O104" s="41"/>
      <c r="P104" s="41">
        <f>SUM(P100)</f>
        <v>1</v>
      </c>
      <c r="Q104" s="41">
        <f>SUM(Q100:Q103)</f>
        <v>4</v>
      </c>
      <c r="R104" s="41">
        <f>SUM(R100)</f>
        <v>12</v>
      </c>
    </row>
    <row r="105" spans="1:18" ht="12.75" customHeight="1" x14ac:dyDescent="0.25">
      <c r="A105" s="100" t="s">
        <v>62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101"/>
    </row>
    <row r="106" spans="1:18" ht="16.5" hidden="1" customHeight="1" x14ac:dyDescent="0.2">
      <c r="A106" s="160"/>
      <c r="B106" s="161"/>
      <c r="C106" s="162"/>
      <c r="D106" s="160" t="s">
        <v>12</v>
      </c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2"/>
      <c r="P106" s="160" t="s">
        <v>8</v>
      </c>
      <c r="Q106" s="161"/>
      <c r="R106" s="162"/>
    </row>
    <row r="107" spans="1:18" ht="4.5" hidden="1" customHeight="1" x14ac:dyDescent="0.2">
      <c r="A107" s="85" t="s">
        <v>1</v>
      </c>
      <c r="B107" s="88" t="s">
        <v>2</v>
      </c>
      <c r="C107" s="85" t="s">
        <v>3</v>
      </c>
      <c r="D107" s="85" t="s">
        <v>5</v>
      </c>
      <c r="E107" s="85"/>
      <c r="F107" s="85"/>
      <c r="G107" s="85" t="s">
        <v>4</v>
      </c>
      <c r="H107" s="85"/>
      <c r="I107" s="85"/>
      <c r="J107" s="85" t="s">
        <v>6</v>
      </c>
      <c r="K107" s="85"/>
      <c r="L107" s="85"/>
      <c r="M107" s="85" t="s">
        <v>7</v>
      </c>
      <c r="N107" s="85"/>
      <c r="O107" s="85"/>
      <c r="P107" s="85" t="s">
        <v>9</v>
      </c>
      <c r="Q107" s="85" t="s">
        <v>10</v>
      </c>
      <c r="R107" s="85" t="s">
        <v>11</v>
      </c>
    </row>
    <row r="108" spans="1:18" ht="2.25" hidden="1" customHeight="1" x14ac:dyDescent="0.25">
      <c r="A108" s="86"/>
      <c r="B108" s="89"/>
      <c r="C108" s="86"/>
      <c r="D108" s="59" t="s">
        <v>18</v>
      </c>
      <c r="E108" s="59" t="s">
        <v>19</v>
      </c>
      <c r="F108" s="59" t="s">
        <v>20</v>
      </c>
      <c r="G108" s="59" t="s">
        <v>18</v>
      </c>
      <c r="H108" s="59" t="s">
        <v>19</v>
      </c>
      <c r="I108" s="59" t="s">
        <v>20</v>
      </c>
      <c r="J108" s="59" t="s">
        <v>18</v>
      </c>
      <c r="K108" s="59" t="s">
        <v>19</v>
      </c>
      <c r="L108" s="59" t="s">
        <v>20</v>
      </c>
      <c r="M108" s="59" t="s">
        <v>18</v>
      </c>
      <c r="N108" s="59" t="s">
        <v>19</v>
      </c>
      <c r="O108" s="59" t="s">
        <v>20</v>
      </c>
      <c r="P108" s="86"/>
      <c r="Q108" s="86"/>
      <c r="R108" s="86"/>
    </row>
    <row r="109" spans="1:18" ht="17.25" customHeight="1" x14ac:dyDescent="0.25">
      <c r="A109" s="98" t="s">
        <v>1</v>
      </c>
      <c r="B109" s="98" t="s">
        <v>17</v>
      </c>
      <c r="C109" s="98" t="s">
        <v>3</v>
      </c>
      <c r="D109" s="100" t="s">
        <v>5</v>
      </c>
      <c r="E109" s="87"/>
      <c r="F109" s="101"/>
      <c r="G109" s="100" t="s">
        <v>45</v>
      </c>
      <c r="H109" s="87"/>
      <c r="I109" s="101"/>
      <c r="J109" s="100" t="s">
        <v>6</v>
      </c>
      <c r="K109" s="87"/>
      <c r="L109" s="101"/>
      <c r="M109" s="100" t="s">
        <v>7</v>
      </c>
      <c r="N109" s="87"/>
      <c r="O109" s="101"/>
      <c r="P109" s="100" t="s">
        <v>8</v>
      </c>
      <c r="Q109" s="87"/>
      <c r="R109" s="101"/>
    </row>
    <row r="110" spans="1:18" ht="13.5" customHeight="1" x14ac:dyDescent="0.25">
      <c r="A110" s="99"/>
      <c r="B110" s="99"/>
      <c r="C110" s="99"/>
      <c r="D110" s="41" t="s">
        <v>18</v>
      </c>
      <c r="E110" s="41" t="s">
        <v>19</v>
      </c>
      <c r="F110" s="41" t="s">
        <v>20</v>
      </c>
      <c r="G110" s="41" t="s">
        <v>18</v>
      </c>
      <c r="H110" s="41" t="s">
        <v>19</v>
      </c>
      <c r="I110" s="41" t="s">
        <v>20</v>
      </c>
      <c r="J110" s="41" t="s">
        <v>18</v>
      </c>
      <c r="K110" s="41" t="s">
        <v>19</v>
      </c>
      <c r="L110" s="41" t="s">
        <v>20</v>
      </c>
      <c r="M110" s="41" t="s">
        <v>18</v>
      </c>
      <c r="N110" s="41" t="s">
        <v>19</v>
      </c>
      <c r="O110" s="41" t="s">
        <v>20</v>
      </c>
      <c r="P110" s="41" t="s">
        <v>9</v>
      </c>
      <c r="Q110" s="41" t="s">
        <v>10</v>
      </c>
      <c r="R110" s="41" t="s">
        <v>11</v>
      </c>
    </row>
    <row r="111" spans="1:18" ht="17.25" customHeight="1" x14ac:dyDescent="0.2">
      <c r="A111" s="42">
        <v>1</v>
      </c>
      <c r="B111" s="34" t="s">
        <v>55</v>
      </c>
      <c r="C111" s="34" t="s">
        <v>56</v>
      </c>
      <c r="D111" s="159">
        <v>1</v>
      </c>
      <c r="E111" s="42"/>
      <c r="F111" s="93">
        <v>14</v>
      </c>
      <c r="G111" s="159"/>
      <c r="H111" s="32"/>
      <c r="I111" s="159"/>
      <c r="J111" s="93">
        <v>1</v>
      </c>
      <c r="K111" s="42"/>
      <c r="L111" s="93">
        <v>16</v>
      </c>
      <c r="M111" s="93">
        <v>4</v>
      </c>
      <c r="N111" s="42">
        <v>20</v>
      </c>
      <c r="O111" s="93">
        <v>57</v>
      </c>
      <c r="P111" s="93">
        <f>SUM(D111+J111+M111+G111)</f>
        <v>6</v>
      </c>
      <c r="Q111" s="42">
        <f>SUM(K111+N111)</f>
        <v>20</v>
      </c>
      <c r="R111" s="93">
        <f>SUM(F111+L111+O111+I111)</f>
        <v>87</v>
      </c>
    </row>
    <row r="112" spans="1:18" ht="17.25" customHeight="1" x14ac:dyDescent="0.2">
      <c r="A112" s="42">
        <v>2</v>
      </c>
      <c r="B112" s="60" t="s">
        <v>116</v>
      </c>
      <c r="C112" s="60" t="s">
        <v>56</v>
      </c>
      <c r="D112" s="159"/>
      <c r="E112" s="42"/>
      <c r="F112" s="94"/>
      <c r="G112" s="159"/>
      <c r="H112" s="79"/>
      <c r="I112" s="159"/>
      <c r="J112" s="94"/>
      <c r="K112" s="42"/>
      <c r="L112" s="94"/>
      <c r="M112" s="94"/>
      <c r="N112" s="42">
        <v>4</v>
      </c>
      <c r="O112" s="94"/>
      <c r="P112" s="94"/>
      <c r="Q112" s="42">
        <f>SUM(N112)</f>
        <v>4</v>
      </c>
      <c r="R112" s="94"/>
    </row>
    <row r="113" spans="1:18" ht="15.75" customHeight="1" x14ac:dyDescent="0.2">
      <c r="A113" s="42">
        <v>3</v>
      </c>
      <c r="B113" s="60" t="s">
        <v>55</v>
      </c>
      <c r="C113" s="60" t="s">
        <v>57</v>
      </c>
      <c r="D113" s="159"/>
      <c r="E113" s="42">
        <v>4</v>
      </c>
      <c r="F113" s="94"/>
      <c r="G113" s="159"/>
      <c r="H113" s="32"/>
      <c r="I113" s="159"/>
      <c r="J113" s="94"/>
      <c r="K113" s="42">
        <v>2</v>
      </c>
      <c r="L113" s="94"/>
      <c r="M113" s="94"/>
      <c r="N113" s="42"/>
      <c r="O113" s="94"/>
      <c r="P113" s="94"/>
      <c r="Q113" s="42">
        <f>SUM(E113+K113+H113+N113)</f>
        <v>6</v>
      </c>
      <c r="R113" s="94"/>
    </row>
    <row r="114" spans="1:18" ht="15.75" customHeight="1" x14ac:dyDescent="0.2">
      <c r="A114" s="42">
        <v>4</v>
      </c>
      <c r="B114" s="60" t="s">
        <v>116</v>
      </c>
      <c r="C114" s="60" t="s">
        <v>57</v>
      </c>
      <c r="D114" s="159"/>
      <c r="E114" s="42">
        <v>2</v>
      </c>
      <c r="F114" s="94"/>
      <c r="G114" s="159"/>
      <c r="H114" s="79"/>
      <c r="I114" s="159"/>
      <c r="J114" s="94"/>
      <c r="K114" s="42">
        <v>2</v>
      </c>
      <c r="L114" s="94"/>
      <c r="M114" s="94"/>
      <c r="N114" s="42">
        <v>2</v>
      </c>
      <c r="O114" s="94"/>
      <c r="P114" s="94"/>
      <c r="Q114" s="42">
        <f>SUM(E114+K114+N114)</f>
        <v>6</v>
      </c>
      <c r="R114" s="94"/>
    </row>
    <row r="115" spans="1:18" ht="15.75" customHeight="1" x14ac:dyDescent="0.2">
      <c r="A115" s="42">
        <v>5</v>
      </c>
      <c r="B115" s="60" t="s">
        <v>55</v>
      </c>
      <c r="C115" s="60" t="s">
        <v>158</v>
      </c>
      <c r="D115" s="159"/>
      <c r="E115" s="42"/>
      <c r="F115" s="94"/>
      <c r="G115" s="159"/>
      <c r="H115" s="79"/>
      <c r="I115" s="159"/>
      <c r="J115" s="94"/>
      <c r="K115" s="42">
        <v>4</v>
      </c>
      <c r="L115" s="94"/>
      <c r="M115" s="94"/>
      <c r="N115" s="42">
        <v>4</v>
      </c>
      <c r="O115" s="94"/>
      <c r="P115" s="94"/>
      <c r="Q115" s="42">
        <f>SUM(K115+N115)</f>
        <v>8</v>
      </c>
      <c r="R115" s="94"/>
    </row>
    <row r="116" spans="1:18" ht="15.75" customHeight="1" x14ac:dyDescent="0.2">
      <c r="A116" s="42">
        <v>6</v>
      </c>
      <c r="B116" s="60" t="s">
        <v>116</v>
      </c>
      <c r="C116" s="60" t="s">
        <v>158</v>
      </c>
      <c r="D116" s="159"/>
      <c r="E116" s="42"/>
      <c r="F116" s="94"/>
      <c r="G116" s="159"/>
      <c r="H116" s="79"/>
      <c r="I116" s="159"/>
      <c r="J116" s="94"/>
      <c r="K116" s="42"/>
      <c r="L116" s="94"/>
      <c r="M116" s="94"/>
      <c r="N116" s="42">
        <v>2</v>
      </c>
      <c r="O116" s="94"/>
      <c r="P116" s="94"/>
      <c r="Q116" s="42">
        <f>SUM(N116)</f>
        <v>2</v>
      </c>
      <c r="R116" s="94"/>
    </row>
    <row r="117" spans="1:18" x14ac:dyDescent="0.2">
      <c r="A117" s="167" t="s">
        <v>16</v>
      </c>
      <c r="B117" s="167"/>
      <c r="C117" s="167"/>
      <c r="D117" s="124">
        <f>SUM(D111)</f>
        <v>1</v>
      </c>
      <c r="E117" s="124">
        <f>SUM(E111:E116)</f>
        <v>6</v>
      </c>
      <c r="F117" s="124">
        <f>SUM(F111)</f>
        <v>14</v>
      </c>
      <c r="G117" s="124">
        <f>SUM(G111)</f>
        <v>0</v>
      </c>
      <c r="H117" s="124">
        <f>SUM(H111:H116)</f>
        <v>0</v>
      </c>
      <c r="I117" s="124">
        <f>SUM(I111)</f>
        <v>0</v>
      </c>
      <c r="J117" s="124">
        <f>SUM(J111)</f>
        <v>1</v>
      </c>
      <c r="K117" s="124">
        <f>SUM(K111:K116)</f>
        <v>8</v>
      </c>
      <c r="L117" s="124">
        <f>SUM(L111)</f>
        <v>16</v>
      </c>
      <c r="M117" s="124">
        <f>SUM(M111)</f>
        <v>4</v>
      </c>
      <c r="N117" s="124">
        <f>SUM(N111:N116)</f>
        <v>32</v>
      </c>
      <c r="O117" s="124">
        <f>SUM(O111)</f>
        <v>57</v>
      </c>
      <c r="P117" s="124">
        <f>SUM(D117+J117+M117+G117)</f>
        <v>6</v>
      </c>
      <c r="Q117" s="124">
        <f>SUM(E117+K117+N117+H117)</f>
        <v>46</v>
      </c>
      <c r="R117" s="124">
        <f>SUM(F117+L117+O117+I117)</f>
        <v>87</v>
      </c>
    </row>
    <row r="118" spans="1:18" ht="0.75" customHeight="1" thickBot="1" x14ac:dyDescent="0.25">
      <c r="A118" s="167"/>
      <c r="B118" s="167"/>
      <c r="C118" s="167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</row>
    <row r="119" spans="1:18" ht="13.5" hidden="1" thickBot="1" x14ac:dyDescent="0.25">
      <c r="A119" s="168"/>
      <c r="B119" s="168"/>
      <c r="C119" s="168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</row>
    <row r="120" spans="1:18" ht="32.25" customHeight="1" x14ac:dyDescent="0.2">
      <c r="A120" s="136" t="s">
        <v>22</v>
      </c>
      <c r="B120" s="137"/>
      <c r="C120" s="137"/>
      <c r="D120" s="39">
        <f>D80+D86+D96+D104+D117</f>
        <v>10</v>
      </c>
      <c r="E120" s="39">
        <f t="shared" ref="E120:R120" si="25">E80+E86+E96+E104+E117</f>
        <v>47</v>
      </c>
      <c r="F120" s="39">
        <f t="shared" si="25"/>
        <v>104</v>
      </c>
      <c r="G120" s="39">
        <f t="shared" si="25"/>
        <v>9</v>
      </c>
      <c r="H120" s="39">
        <f t="shared" si="25"/>
        <v>45</v>
      </c>
      <c r="I120" s="39">
        <f t="shared" si="25"/>
        <v>92</v>
      </c>
      <c r="J120" s="39">
        <f t="shared" si="25"/>
        <v>4</v>
      </c>
      <c r="K120" s="39">
        <f t="shared" si="25"/>
        <v>29</v>
      </c>
      <c r="L120" s="39">
        <f t="shared" si="25"/>
        <v>50</v>
      </c>
      <c r="M120" s="39">
        <f t="shared" si="25"/>
        <v>12</v>
      </c>
      <c r="N120" s="39">
        <f t="shared" si="25"/>
        <v>79</v>
      </c>
      <c r="O120" s="39">
        <f t="shared" si="25"/>
        <v>145</v>
      </c>
      <c r="P120" s="39">
        <f t="shared" si="25"/>
        <v>35</v>
      </c>
      <c r="Q120" s="39">
        <f t="shared" si="25"/>
        <v>200</v>
      </c>
      <c r="R120" s="40">
        <f t="shared" si="25"/>
        <v>391</v>
      </c>
    </row>
    <row r="121" spans="1:18" ht="15" customHeight="1" x14ac:dyDescent="0.25">
      <c r="A121" s="171" t="s">
        <v>73</v>
      </c>
      <c r="B121" s="105"/>
      <c r="C121" s="172"/>
      <c r="D121" s="173" t="s">
        <v>12</v>
      </c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5"/>
      <c r="P121" s="173" t="s">
        <v>8</v>
      </c>
      <c r="Q121" s="174"/>
      <c r="R121" s="176"/>
    </row>
    <row r="122" spans="1:18" ht="12.75" customHeight="1" x14ac:dyDescent="0.25">
      <c r="A122" s="180" t="s">
        <v>1</v>
      </c>
      <c r="B122" s="177" t="s">
        <v>2</v>
      </c>
      <c r="C122" s="98" t="s">
        <v>3</v>
      </c>
      <c r="D122" s="100" t="s">
        <v>5</v>
      </c>
      <c r="E122" s="87"/>
      <c r="F122" s="101"/>
      <c r="G122" s="100" t="s">
        <v>4</v>
      </c>
      <c r="H122" s="87"/>
      <c r="I122" s="101"/>
      <c r="J122" s="100" t="s">
        <v>6</v>
      </c>
      <c r="K122" s="87"/>
      <c r="L122" s="101"/>
      <c r="M122" s="100" t="s">
        <v>7</v>
      </c>
      <c r="N122" s="87"/>
      <c r="O122" s="101"/>
      <c r="P122" s="98" t="s">
        <v>9</v>
      </c>
      <c r="Q122" s="98" t="s">
        <v>10</v>
      </c>
      <c r="R122" s="169" t="s">
        <v>11</v>
      </c>
    </row>
    <row r="123" spans="1:18" ht="15.75" x14ac:dyDescent="0.25">
      <c r="A123" s="181"/>
      <c r="B123" s="178"/>
      <c r="C123" s="99"/>
      <c r="D123" s="41" t="s">
        <v>18</v>
      </c>
      <c r="E123" s="41" t="s">
        <v>19</v>
      </c>
      <c r="F123" s="41" t="s">
        <v>20</v>
      </c>
      <c r="G123" s="41" t="s">
        <v>18</v>
      </c>
      <c r="H123" s="41" t="s">
        <v>19</v>
      </c>
      <c r="I123" s="41" t="s">
        <v>20</v>
      </c>
      <c r="J123" s="41" t="s">
        <v>18</v>
      </c>
      <c r="K123" s="41" t="s">
        <v>19</v>
      </c>
      <c r="L123" s="41" t="s">
        <v>20</v>
      </c>
      <c r="M123" s="41" t="s">
        <v>18</v>
      </c>
      <c r="N123" s="41" t="s">
        <v>19</v>
      </c>
      <c r="O123" s="41" t="s">
        <v>20</v>
      </c>
      <c r="P123" s="99"/>
      <c r="Q123" s="99"/>
      <c r="R123" s="170"/>
    </row>
    <row r="124" spans="1:18" ht="16.5" customHeight="1" x14ac:dyDescent="0.25">
      <c r="A124" s="45">
        <v>1</v>
      </c>
      <c r="B124" s="46" t="s">
        <v>71</v>
      </c>
      <c r="C124" s="21" t="s">
        <v>69</v>
      </c>
      <c r="D124" s="22">
        <v>1</v>
      </c>
      <c r="E124" s="22">
        <v>4</v>
      </c>
      <c r="F124" s="22">
        <v>12</v>
      </c>
      <c r="G124" s="22">
        <v>1</v>
      </c>
      <c r="H124" s="22">
        <v>5</v>
      </c>
      <c r="I124" s="22">
        <v>12</v>
      </c>
      <c r="J124" s="22">
        <v>1</v>
      </c>
      <c r="K124" s="22">
        <v>6</v>
      </c>
      <c r="L124" s="22">
        <v>12</v>
      </c>
      <c r="M124" s="22"/>
      <c r="N124" s="22"/>
      <c r="O124" s="22"/>
      <c r="P124" s="22">
        <f>SUM(D124+G124+J124)</f>
        <v>3</v>
      </c>
      <c r="Q124" s="22">
        <f>SUM(E124+H124+K124)</f>
        <v>15</v>
      </c>
      <c r="R124" s="47">
        <f>SUM(F124+I124+L124)</f>
        <v>36</v>
      </c>
    </row>
    <row r="125" spans="1:18" ht="13.5" customHeight="1" x14ac:dyDescent="0.25">
      <c r="A125" s="45">
        <v>2</v>
      </c>
      <c r="B125" s="46" t="s">
        <v>35</v>
      </c>
      <c r="C125" s="21" t="s">
        <v>133</v>
      </c>
      <c r="D125" s="22">
        <v>1</v>
      </c>
      <c r="E125" s="22">
        <v>4</v>
      </c>
      <c r="F125" s="22">
        <v>8</v>
      </c>
      <c r="G125" s="22">
        <v>2</v>
      </c>
      <c r="H125" s="22">
        <v>16</v>
      </c>
      <c r="I125" s="22">
        <v>16</v>
      </c>
      <c r="J125" s="22">
        <v>1</v>
      </c>
      <c r="K125" s="22">
        <v>9</v>
      </c>
      <c r="L125" s="22">
        <v>9</v>
      </c>
      <c r="M125" s="22"/>
      <c r="N125" s="22"/>
      <c r="O125" s="22"/>
      <c r="P125" s="22">
        <f>SUM(D125+G125+M125+J125)</f>
        <v>4</v>
      </c>
      <c r="Q125" s="22">
        <f>SUM(E125+H125+N125+K125)</f>
        <v>29</v>
      </c>
      <c r="R125" s="47">
        <f>SUM(F125+I125+O125+L125)</f>
        <v>33</v>
      </c>
    </row>
    <row r="126" spans="1:18" ht="15.75" x14ac:dyDescent="0.25">
      <c r="A126" s="45">
        <v>3</v>
      </c>
      <c r="B126" s="21" t="s">
        <v>24</v>
      </c>
      <c r="C126" s="21" t="s">
        <v>70</v>
      </c>
      <c r="D126" s="22">
        <v>2</v>
      </c>
      <c r="E126" s="22">
        <v>9</v>
      </c>
      <c r="F126" s="22">
        <v>27</v>
      </c>
      <c r="G126" s="22"/>
      <c r="H126" s="22"/>
      <c r="I126" s="22"/>
      <c r="J126" s="22">
        <v>1</v>
      </c>
      <c r="K126" s="22">
        <v>6</v>
      </c>
      <c r="L126" s="22">
        <v>12</v>
      </c>
      <c r="M126" s="22">
        <v>1</v>
      </c>
      <c r="N126" s="22">
        <v>6</v>
      </c>
      <c r="O126" s="22">
        <v>12</v>
      </c>
      <c r="P126" s="22">
        <f>SUM(D126+G126+J126+M126)</f>
        <v>4</v>
      </c>
      <c r="Q126" s="22">
        <f>SUM(E126+H126+K126+N126)</f>
        <v>21</v>
      </c>
      <c r="R126" s="47">
        <f>SUM(F126+I126+L126+O126)</f>
        <v>51</v>
      </c>
    </row>
    <row r="127" spans="1:18" ht="29.25" customHeight="1" x14ac:dyDescent="0.25">
      <c r="A127" s="65">
        <v>4</v>
      </c>
      <c r="B127" s="44" t="s">
        <v>99</v>
      </c>
      <c r="C127" s="31" t="s">
        <v>134</v>
      </c>
      <c r="D127" s="77">
        <v>1</v>
      </c>
      <c r="E127" s="77">
        <v>4</v>
      </c>
      <c r="F127" s="77">
        <v>14</v>
      </c>
      <c r="G127" s="32"/>
      <c r="H127" s="32"/>
      <c r="I127" s="32"/>
      <c r="J127" s="22"/>
      <c r="K127" s="22"/>
      <c r="L127" s="22"/>
      <c r="M127" s="22"/>
      <c r="N127" s="22"/>
      <c r="O127" s="22"/>
      <c r="P127" s="32">
        <f t="shared" ref="P127:R128" si="26">SUM(D127+G127+J127+M127)</f>
        <v>1</v>
      </c>
      <c r="Q127" s="32">
        <f t="shared" si="26"/>
        <v>4</v>
      </c>
      <c r="R127" s="68">
        <f t="shared" si="26"/>
        <v>14</v>
      </c>
    </row>
    <row r="128" spans="1:18" ht="15.75" x14ac:dyDescent="0.25">
      <c r="A128" s="45">
        <v>5</v>
      </c>
      <c r="B128" s="21" t="s">
        <v>67</v>
      </c>
      <c r="C128" s="21" t="s">
        <v>135</v>
      </c>
      <c r="D128" s="22">
        <v>1</v>
      </c>
      <c r="E128" s="22">
        <v>4</v>
      </c>
      <c r="F128" s="22">
        <v>15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>
        <f t="shared" si="26"/>
        <v>1</v>
      </c>
      <c r="Q128" s="22">
        <f t="shared" si="26"/>
        <v>4</v>
      </c>
      <c r="R128" s="47">
        <f t="shared" si="26"/>
        <v>15</v>
      </c>
    </row>
    <row r="129" spans="1:18" ht="15.75" x14ac:dyDescent="0.25">
      <c r="A129" s="45">
        <v>6</v>
      </c>
      <c r="B129" s="21" t="s">
        <v>98</v>
      </c>
      <c r="C129" s="21" t="s">
        <v>117</v>
      </c>
      <c r="D129" s="22">
        <v>1</v>
      </c>
      <c r="E129" s="22">
        <v>4</v>
      </c>
      <c r="F129" s="22">
        <v>13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>
        <f t="shared" ref="P129:P131" si="27">SUM(D129)</f>
        <v>1</v>
      </c>
      <c r="Q129" s="22">
        <f t="shared" ref="Q129:Q131" si="28">SUM(E129)</f>
        <v>4</v>
      </c>
      <c r="R129" s="49">
        <f t="shared" ref="R129:R131" si="29">SUM(F129)</f>
        <v>13</v>
      </c>
    </row>
    <row r="130" spans="1:18" ht="15.75" x14ac:dyDescent="0.25">
      <c r="A130" s="45">
        <v>7</v>
      </c>
      <c r="B130" s="21" t="s">
        <v>98</v>
      </c>
      <c r="C130" s="21" t="s">
        <v>156</v>
      </c>
      <c r="D130" s="22">
        <v>2</v>
      </c>
      <c r="E130" s="22">
        <v>4</v>
      </c>
      <c r="F130" s="22">
        <v>21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>
        <f t="shared" si="27"/>
        <v>2</v>
      </c>
      <c r="Q130" s="22">
        <f t="shared" si="28"/>
        <v>4</v>
      </c>
      <c r="R130" s="49">
        <f t="shared" si="29"/>
        <v>21</v>
      </c>
    </row>
    <row r="131" spans="1:18" s="69" customFormat="1" ht="18.75" customHeight="1" x14ac:dyDescent="0.2">
      <c r="A131" s="74">
        <v>8</v>
      </c>
      <c r="B131" s="34" t="s">
        <v>98</v>
      </c>
      <c r="C131" s="43" t="s">
        <v>146</v>
      </c>
      <c r="D131" s="42">
        <v>1</v>
      </c>
      <c r="E131" s="42">
        <v>4</v>
      </c>
      <c r="F131" s="42">
        <v>13</v>
      </c>
      <c r="G131" s="42"/>
      <c r="H131" s="42"/>
      <c r="I131" s="42"/>
      <c r="J131" s="42"/>
      <c r="K131" s="42"/>
      <c r="L131" s="42"/>
      <c r="M131" s="42"/>
      <c r="N131" s="42"/>
      <c r="O131" s="42"/>
      <c r="P131" s="42">
        <f t="shared" si="27"/>
        <v>1</v>
      </c>
      <c r="Q131" s="42">
        <f t="shared" si="28"/>
        <v>4</v>
      </c>
      <c r="R131" s="75">
        <f t="shared" si="29"/>
        <v>13</v>
      </c>
    </row>
    <row r="132" spans="1:18" s="69" customFormat="1" ht="21.75" customHeight="1" x14ac:dyDescent="0.2">
      <c r="A132" s="74">
        <v>9</v>
      </c>
      <c r="B132" s="34" t="s">
        <v>118</v>
      </c>
      <c r="C132" s="43" t="s">
        <v>136</v>
      </c>
      <c r="D132" s="42">
        <v>1</v>
      </c>
      <c r="E132" s="42">
        <v>2</v>
      </c>
      <c r="F132" s="42">
        <v>12</v>
      </c>
      <c r="G132" s="42">
        <v>1</v>
      </c>
      <c r="H132" s="42">
        <v>2</v>
      </c>
      <c r="I132" s="42">
        <v>13</v>
      </c>
      <c r="J132" s="42"/>
      <c r="K132" s="42"/>
      <c r="L132" s="42"/>
      <c r="M132" s="42"/>
      <c r="N132" s="42"/>
      <c r="O132" s="42"/>
      <c r="P132" s="42">
        <f>SUM(D132+G132)</f>
        <v>2</v>
      </c>
      <c r="Q132" s="42">
        <f>SUM(E132+H132)</f>
        <v>4</v>
      </c>
      <c r="R132" s="75">
        <f>SUM(F132+I132)</f>
        <v>25</v>
      </c>
    </row>
    <row r="133" spans="1:18" ht="15.75" x14ac:dyDescent="0.25">
      <c r="A133" s="102" t="s">
        <v>16</v>
      </c>
      <c r="B133" s="103"/>
      <c r="C133" s="104"/>
      <c r="D133" s="41">
        <f>SUM(D124:D132)</f>
        <v>11</v>
      </c>
      <c r="E133" s="41">
        <f t="shared" ref="E133:R133" si="30">SUM(E124:E132)</f>
        <v>39</v>
      </c>
      <c r="F133" s="41">
        <f t="shared" si="30"/>
        <v>135</v>
      </c>
      <c r="G133" s="41">
        <f t="shared" si="30"/>
        <v>4</v>
      </c>
      <c r="H133" s="41">
        <f t="shared" si="30"/>
        <v>23</v>
      </c>
      <c r="I133" s="41">
        <f t="shared" si="30"/>
        <v>41</v>
      </c>
      <c r="J133" s="41">
        <f t="shared" si="30"/>
        <v>3</v>
      </c>
      <c r="K133" s="41">
        <f t="shared" si="30"/>
        <v>21</v>
      </c>
      <c r="L133" s="41">
        <f t="shared" si="30"/>
        <v>33</v>
      </c>
      <c r="M133" s="41">
        <f t="shared" si="30"/>
        <v>1</v>
      </c>
      <c r="N133" s="41">
        <f t="shared" si="30"/>
        <v>6</v>
      </c>
      <c r="O133" s="41">
        <f t="shared" si="30"/>
        <v>12</v>
      </c>
      <c r="P133" s="41">
        <f t="shared" si="30"/>
        <v>19</v>
      </c>
      <c r="Q133" s="41">
        <f t="shared" si="30"/>
        <v>89</v>
      </c>
      <c r="R133" s="41">
        <f t="shared" si="30"/>
        <v>221</v>
      </c>
    </row>
    <row r="134" spans="1:18" ht="18" customHeight="1" x14ac:dyDescent="0.2">
      <c r="A134" s="160" t="s">
        <v>152</v>
      </c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2"/>
    </row>
    <row r="135" spans="1:18" ht="15.75" x14ac:dyDescent="0.25">
      <c r="A135" s="22">
        <v>1</v>
      </c>
      <c r="B135" s="44" t="s">
        <v>153</v>
      </c>
      <c r="C135" s="21" t="s">
        <v>141</v>
      </c>
      <c r="D135" s="93">
        <v>1</v>
      </c>
      <c r="E135" s="22">
        <v>9</v>
      </c>
      <c r="F135" s="93">
        <v>9</v>
      </c>
      <c r="G135" s="93">
        <v>2</v>
      </c>
      <c r="H135" s="22">
        <v>14</v>
      </c>
      <c r="I135" s="93">
        <v>17</v>
      </c>
      <c r="J135" s="93"/>
      <c r="K135" s="22"/>
      <c r="L135" s="93"/>
      <c r="M135" s="93"/>
      <c r="N135" s="22"/>
      <c r="O135" s="157"/>
      <c r="P135" s="93">
        <f>SUM(D135+G135)</f>
        <v>3</v>
      </c>
      <c r="Q135" s="22">
        <f>SUM(E135+H135)</f>
        <v>23</v>
      </c>
      <c r="R135" s="93">
        <f>SUM(F135+I135)</f>
        <v>26</v>
      </c>
    </row>
    <row r="136" spans="1:18" ht="15.75" x14ac:dyDescent="0.25">
      <c r="A136" s="22">
        <v>2</v>
      </c>
      <c r="B136" s="44" t="s">
        <v>154</v>
      </c>
      <c r="C136" s="21" t="s">
        <v>155</v>
      </c>
      <c r="D136" s="95"/>
      <c r="E136" s="22"/>
      <c r="F136" s="95"/>
      <c r="G136" s="95"/>
      <c r="H136" s="22">
        <v>2</v>
      </c>
      <c r="I136" s="95"/>
      <c r="J136" s="95"/>
      <c r="K136" s="22"/>
      <c r="L136" s="95"/>
      <c r="M136" s="95"/>
      <c r="N136" s="22"/>
      <c r="O136" s="158"/>
      <c r="P136" s="95"/>
      <c r="Q136" s="22">
        <f>SUM(E136+H136)</f>
        <v>2</v>
      </c>
      <c r="R136" s="95"/>
    </row>
    <row r="137" spans="1:18" ht="25.5" customHeight="1" x14ac:dyDescent="0.25">
      <c r="A137" s="102" t="s">
        <v>16</v>
      </c>
      <c r="B137" s="103"/>
      <c r="C137" s="104"/>
      <c r="D137" s="41">
        <f>SUM(D135)</f>
        <v>1</v>
      </c>
      <c r="E137" s="41">
        <f>SUM(E135:E136)</f>
        <v>9</v>
      </c>
      <c r="F137" s="41">
        <f>SUM(F135)</f>
        <v>9</v>
      </c>
      <c r="G137" s="41">
        <f>SUM(G135)</f>
        <v>2</v>
      </c>
      <c r="H137" s="41">
        <f>SUM(H135:H136)</f>
        <v>16</v>
      </c>
      <c r="I137" s="41">
        <f>SUM(I135)</f>
        <v>17</v>
      </c>
      <c r="J137" s="41"/>
      <c r="K137" s="41"/>
      <c r="L137" s="41"/>
      <c r="M137" s="41"/>
      <c r="N137" s="41"/>
      <c r="O137" s="41"/>
      <c r="P137" s="41">
        <f>SUM(P135)</f>
        <v>3</v>
      </c>
      <c r="Q137" s="41">
        <f>SUM(Q135:Q136)</f>
        <v>25</v>
      </c>
      <c r="R137" s="41">
        <f>SUM(R135)</f>
        <v>26</v>
      </c>
    </row>
    <row r="138" spans="1:18" ht="23.25" customHeight="1" x14ac:dyDescent="0.25">
      <c r="A138" s="108" t="s">
        <v>89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</row>
    <row r="139" spans="1:18" ht="15.75" x14ac:dyDescent="0.25">
      <c r="A139" s="98" t="s">
        <v>1</v>
      </c>
      <c r="B139" s="98" t="s">
        <v>17</v>
      </c>
      <c r="C139" s="98" t="s">
        <v>3</v>
      </c>
      <c r="D139" s="100" t="s">
        <v>5</v>
      </c>
      <c r="E139" s="87"/>
      <c r="F139" s="101"/>
      <c r="G139" s="100" t="s">
        <v>45</v>
      </c>
      <c r="H139" s="87"/>
      <c r="I139" s="101"/>
      <c r="J139" s="100" t="s">
        <v>6</v>
      </c>
      <c r="K139" s="87"/>
      <c r="L139" s="101"/>
      <c r="M139" s="100" t="s">
        <v>7</v>
      </c>
      <c r="N139" s="87"/>
      <c r="O139" s="101"/>
      <c r="P139" s="100" t="s">
        <v>8</v>
      </c>
      <c r="Q139" s="87"/>
      <c r="R139" s="101"/>
    </row>
    <row r="140" spans="1:18" ht="15.75" x14ac:dyDescent="0.25">
      <c r="A140" s="99"/>
      <c r="B140" s="99"/>
      <c r="C140" s="99"/>
      <c r="D140" s="41" t="s">
        <v>18</v>
      </c>
      <c r="E140" s="41" t="s">
        <v>19</v>
      </c>
      <c r="F140" s="41" t="s">
        <v>20</v>
      </c>
      <c r="G140" s="41" t="s">
        <v>18</v>
      </c>
      <c r="H140" s="41" t="s">
        <v>19</v>
      </c>
      <c r="I140" s="41" t="s">
        <v>20</v>
      </c>
      <c r="J140" s="41" t="s">
        <v>18</v>
      </c>
      <c r="K140" s="41" t="s">
        <v>19</v>
      </c>
      <c r="L140" s="41" t="s">
        <v>20</v>
      </c>
      <c r="M140" s="41" t="s">
        <v>18</v>
      </c>
      <c r="N140" s="41" t="s">
        <v>19</v>
      </c>
      <c r="O140" s="41" t="s">
        <v>20</v>
      </c>
      <c r="P140" s="41" t="s">
        <v>9</v>
      </c>
      <c r="Q140" s="41" t="s">
        <v>10</v>
      </c>
      <c r="R140" s="41" t="s">
        <v>11</v>
      </c>
    </row>
    <row r="141" spans="1:18" ht="30" customHeight="1" x14ac:dyDescent="0.25">
      <c r="A141" s="58">
        <v>1</v>
      </c>
      <c r="B141" s="57" t="s">
        <v>81</v>
      </c>
      <c r="C141" s="34" t="s">
        <v>113</v>
      </c>
      <c r="D141" s="94">
        <v>1</v>
      </c>
      <c r="E141" s="42">
        <v>1</v>
      </c>
      <c r="F141" s="94">
        <v>13</v>
      </c>
      <c r="G141" s="165">
        <v>1</v>
      </c>
      <c r="H141" s="42">
        <v>1</v>
      </c>
      <c r="I141" s="165">
        <v>12</v>
      </c>
      <c r="J141" s="94"/>
      <c r="K141" s="42"/>
      <c r="L141" s="179"/>
      <c r="M141" s="179"/>
      <c r="N141" s="22"/>
      <c r="O141" s="94"/>
      <c r="P141" s="94">
        <f>SUM(D141+G141)</f>
        <v>2</v>
      </c>
      <c r="Q141" s="42">
        <f>SUM(E141+H141)</f>
        <v>2</v>
      </c>
      <c r="R141" s="94">
        <f>SUM(F141+I141)</f>
        <v>25</v>
      </c>
    </row>
    <row r="142" spans="1:18" ht="13.5" customHeight="1" x14ac:dyDescent="0.25">
      <c r="A142" s="22">
        <v>2</v>
      </c>
      <c r="B142" s="21" t="s">
        <v>82</v>
      </c>
      <c r="C142" s="21" t="s">
        <v>159</v>
      </c>
      <c r="D142" s="94"/>
      <c r="E142" s="22">
        <v>1</v>
      </c>
      <c r="F142" s="94"/>
      <c r="G142" s="165"/>
      <c r="H142" s="22">
        <v>1</v>
      </c>
      <c r="I142" s="165"/>
      <c r="J142" s="94"/>
      <c r="K142" s="22"/>
      <c r="L142" s="179"/>
      <c r="M142" s="179"/>
      <c r="N142" s="22"/>
      <c r="O142" s="94"/>
      <c r="P142" s="94"/>
      <c r="Q142" s="22">
        <f t="shared" ref="Q142:Q146" si="31">SUM(E142+H142)</f>
        <v>2</v>
      </c>
      <c r="R142" s="94"/>
    </row>
    <row r="143" spans="1:18" ht="13.5" customHeight="1" x14ac:dyDescent="0.25">
      <c r="A143" s="22">
        <v>3</v>
      </c>
      <c r="B143" s="21" t="s">
        <v>83</v>
      </c>
      <c r="C143" s="21" t="s">
        <v>96</v>
      </c>
      <c r="D143" s="94"/>
      <c r="E143" s="22">
        <v>1</v>
      </c>
      <c r="F143" s="94"/>
      <c r="G143" s="165"/>
      <c r="H143" s="22">
        <v>1</v>
      </c>
      <c r="I143" s="165"/>
      <c r="J143" s="94"/>
      <c r="K143" s="22"/>
      <c r="L143" s="179"/>
      <c r="M143" s="179"/>
      <c r="N143" s="22"/>
      <c r="O143" s="94"/>
      <c r="P143" s="94"/>
      <c r="Q143" s="22">
        <f t="shared" si="31"/>
        <v>2</v>
      </c>
      <c r="R143" s="94"/>
    </row>
    <row r="144" spans="1:18" ht="13.5" customHeight="1" x14ac:dyDescent="0.25">
      <c r="A144" s="22">
        <v>4</v>
      </c>
      <c r="B144" s="21" t="s">
        <v>102</v>
      </c>
      <c r="C144" s="21" t="s">
        <v>96</v>
      </c>
      <c r="D144" s="94"/>
      <c r="E144" s="22">
        <v>1</v>
      </c>
      <c r="F144" s="94"/>
      <c r="G144" s="165"/>
      <c r="H144" s="22">
        <v>1</v>
      </c>
      <c r="I144" s="165"/>
      <c r="J144" s="94"/>
      <c r="K144" s="22"/>
      <c r="L144" s="179"/>
      <c r="M144" s="179"/>
      <c r="N144" s="22"/>
      <c r="O144" s="94"/>
      <c r="P144" s="94"/>
      <c r="Q144" s="22">
        <f t="shared" si="31"/>
        <v>2</v>
      </c>
      <c r="R144" s="94"/>
    </row>
    <row r="145" spans="1:18" ht="15.75" x14ac:dyDescent="0.25">
      <c r="A145" s="62">
        <v>5</v>
      </c>
      <c r="B145" s="61" t="s">
        <v>93</v>
      </c>
      <c r="C145" s="21" t="s">
        <v>69</v>
      </c>
      <c r="D145" s="94"/>
      <c r="E145" s="22">
        <v>1</v>
      </c>
      <c r="F145" s="94"/>
      <c r="G145" s="165"/>
      <c r="H145" s="22">
        <v>1</v>
      </c>
      <c r="I145" s="165"/>
      <c r="J145" s="94"/>
      <c r="K145" s="22"/>
      <c r="L145" s="179"/>
      <c r="M145" s="179"/>
      <c r="N145" s="50"/>
      <c r="O145" s="94"/>
      <c r="P145" s="94"/>
      <c r="Q145" s="22">
        <f t="shared" si="31"/>
        <v>2</v>
      </c>
      <c r="R145" s="94"/>
    </row>
    <row r="146" spans="1:18" ht="15.75" x14ac:dyDescent="0.25">
      <c r="A146" s="22">
        <v>6</v>
      </c>
      <c r="B146" s="21" t="s">
        <v>87</v>
      </c>
      <c r="C146" s="21" t="s">
        <v>69</v>
      </c>
      <c r="D146" s="95"/>
      <c r="E146" s="22">
        <v>1</v>
      </c>
      <c r="F146" s="95"/>
      <c r="G146" s="166"/>
      <c r="H146" s="22">
        <v>1</v>
      </c>
      <c r="I146" s="166"/>
      <c r="J146" s="95"/>
      <c r="K146" s="22"/>
      <c r="L146" s="158"/>
      <c r="M146" s="158"/>
      <c r="N146" s="22"/>
      <c r="O146" s="95"/>
      <c r="P146" s="95"/>
      <c r="Q146" s="22">
        <f t="shared" si="31"/>
        <v>2</v>
      </c>
      <c r="R146" s="95"/>
    </row>
    <row r="147" spans="1:18" ht="15.75" x14ac:dyDescent="0.25">
      <c r="A147" s="119" t="s">
        <v>16</v>
      </c>
      <c r="B147" s="119"/>
      <c r="C147" s="119"/>
      <c r="D147" s="41">
        <f>SUM(D141)</f>
        <v>1</v>
      </c>
      <c r="E147" s="41">
        <f>SUM(E141:E146)</f>
        <v>6</v>
      </c>
      <c r="F147" s="41">
        <f>SUM(F141)</f>
        <v>13</v>
      </c>
      <c r="G147" s="41">
        <f>SUM(G141)</f>
        <v>1</v>
      </c>
      <c r="H147" s="41">
        <f>SUM(H141:H146)</f>
        <v>6</v>
      </c>
      <c r="I147" s="41">
        <f>SUM(I141)</f>
        <v>12</v>
      </c>
      <c r="J147" s="41"/>
      <c r="K147" s="41"/>
      <c r="L147" s="41"/>
      <c r="M147" s="41"/>
      <c r="N147" s="41"/>
      <c r="O147" s="41"/>
      <c r="P147" s="41">
        <f>SUM(P141)</f>
        <v>2</v>
      </c>
      <c r="Q147" s="41">
        <f>SUM(Q141:Q146)</f>
        <v>12</v>
      </c>
      <c r="R147" s="41">
        <f>SUM(R141)</f>
        <v>25</v>
      </c>
    </row>
    <row r="148" spans="1:18" ht="15.75" x14ac:dyDescent="0.25">
      <c r="A148" s="108" t="s">
        <v>90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</row>
    <row r="149" spans="1:18" ht="15.75" x14ac:dyDescent="0.25">
      <c r="A149" s="98" t="s">
        <v>1</v>
      </c>
      <c r="B149" s="98" t="s">
        <v>17</v>
      </c>
      <c r="C149" s="98" t="s">
        <v>3</v>
      </c>
      <c r="D149" s="100" t="s">
        <v>5</v>
      </c>
      <c r="E149" s="87"/>
      <c r="F149" s="101"/>
      <c r="G149" s="100" t="s">
        <v>45</v>
      </c>
      <c r="H149" s="87"/>
      <c r="I149" s="101"/>
      <c r="J149" s="100" t="s">
        <v>6</v>
      </c>
      <c r="K149" s="87"/>
      <c r="L149" s="101"/>
      <c r="M149" s="100" t="s">
        <v>7</v>
      </c>
      <c r="N149" s="87"/>
      <c r="O149" s="101"/>
      <c r="P149" s="100" t="s">
        <v>8</v>
      </c>
      <c r="Q149" s="87"/>
      <c r="R149" s="101"/>
    </row>
    <row r="150" spans="1:18" ht="15.75" x14ac:dyDescent="0.25">
      <c r="A150" s="99"/>
      <c r="B150" s="99"/>
      <c r="C150" s="99"/>
      <c r="D150" s="41" t="s">
        <v>18</v>
      </c>
      <c r="E150" s="41" t="s">
        <v>19</v>
      </c>
      <c r="F150" s="41" t="s">
        <v>20</v>
      </c>
      <c r="G150" s="41" t="s">
        <v>18</v>
      </c>
      <c r="H150" s="41" t="s">
        <v>19</v>
      </c>
      <c r="I150" s="41" t="s">
        <v>20</v>
      </c>
      <c r="J150" s="41" t="s">
        <v>18</v>
      </c>
      <c r="K150" s="41" t="s">
        <v>19</v>
      </c>
      <c r="L150" s="41" t="s">
        <v>20</v>
      </c>
      <c r="M150" s="41" t="s">
        <v>18</v>
      </c>
      <c r="N150" s="41" t="s">
        <v>19</v>
      </c>
      <c r="O150" s="41" t="s">
        <v>20</v>
      </c>
      <c r="P150" s="41" t="s">
        <v>9</v>
      </c>
      <c r="Q150" s="41" t="s">
        <v>10</v>
      </c>
      <c r="R150" s="41" t="s">
        <v>11</v>
      </c>
    </row>
    <row r="151" spans="1:18" ht="18" customHeight="1" x14ac:dyDescent="0.25">
      <c r="A151" s="22">
        <v>1</v>
      </c>
      <c r="B151" s="44" t="s">
        <v>74</v>
      </c>
      <c r="C151" s="21" t="s">
        <v>148</v>
      </c>
      <c r="D151" s="159">
        <v>2</v>
      </c>
      <c r="E151" s="22">
        <v>4</v>
      </c>
      <c r="F151" s="159">
        <v>26</v>
      </c>
      <c r="G151" s="159"/>
      <c r="H151" s="22"/>
      <c r="I151" s="159"/>
      <c r="J151" s="93"/>
      <c r="K151" s="22"/>
      <c r="L151" s="93"/>
      <c r="M151" s="93"/>
      <c r="N151" s="22"/>
      <c r="O151" s="93"/>
      <c r="P151" s="159">
        <f>SUM(D151)</f>
        <v>2</v>
      </c>
      <c r="Q151" s="22">
        <f>SUM(E151)</f>
        <v>4</v>
      </c>
      <c r="R151" s="159">
        <f>SUM(F151)</f>
        <v>26</v>
      </c>
    </row>
    <row r="152" spans="1:18" ht="15.75" x14ac:dyDescent="0.25">
      <c r="A152" s="22">
        <v>2</v>
      </c>
      <c r="B152" s="44" t="s">
        <v>76</v>
      </c>
      <c r="C152" s="21" t="s">
        <v>147</v>
      </c>
      <c r="D152" s="159"/>
      <c r="E152" s="22">
        <v>4</v>
      </c>
      <c r="F152" s="159"/>
      <c r="G152" s="159"/>
      <c r="H152" s="22"/>
      <c r="I152" s="159"/>
      <c r="J152" s="94"/>
      <c r="K152" s="22"/>
      <c r="L152" s="94"/>
      <c r="M152" s="94"/>
      <c r="N152" s="22"/>
      <c r="O152" s="94"/>
      <c r="P152" s="159"/>
      <c r="Q152" s="22">
        <f>SUM(E152)</f>
        <v>4</v>
      </c>
      <c r="R152" s="159"/>
    </row>
    <row r="153" spans="1:18" ht="13.5" customHeight="1" x14ac:dyDescent="0.25">
      <c r="A153" s="119" t="s">
        <v>16</v>
      </c>
      <c r="B153" s="119"/>
      <c r="C153" s="119"/>
      <c r="D153" s="41">
        <f>SUM(D151)</f>
        <v>2</v>
      </c>
      <c r="E153" s="41">
        <f>SUM(E151:E152)</f>
        <v>8</v>
      </c>
      <c r="F153" s="41">
        <f>SUM(F151)</f>
        <v>26</v>
      </c>
      <c r="G153" s="41"/>
      <c r="H153" s="41"/>
      <c r="I153" s="41"/>
      <c r="J153" s="41"/>
      <c r="K153" s="41"/>
      <c r="L153" s="41"/>
      <c r="M153" s="41"/>
      <c r="N153" s="41"/>
      <c r="O153" s="41"/>
      <c r="P153" s="41">
        <f>SUM(P151)</f>
        <v>2</v>
      </c>
      <c r="Q153" s="41">
        <f>SUM(Q151:Q152)</f>
        <v>8</v>
      </c>
      <c r="R153" s="41">
        <f>SUM(R151)</f>
        <v>26</v>
      </c>
    </row>
    <row r="154" spans="1:18" ht="13.5" customHeight="1" x14ac:dyDescent="0.2">
      <c r="A154" s="160" t="s">
        <v>91</v>
      </c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2"/>
    </row>
    <row r="155" spans="1:18" ht="18" customHeight="1" x14ac:dyDescent="0.25">
      <c r="A155" s="22">
        <v>1</v>
      </c>
      <c r="B155" s="44" t="s">
        <v>74</v>
      </c>
      <c r="C155" s="21" t="s">
        <v>149</v>
      </c>
      <c r="D155" s="93">
        <v>2</v>
      </c>
      <c r="E155" s="22">
        <v>2</v>
      </c>
      <c r="F155" s="93">
        <v>30</v>
      </c>
      <c r="G155" s="93"/>
      <c r="H155" s="22"/>
      <c r="I155" s="93"/>
      <c r="J155" s="93"/>
      <c r="K155" s="22"/>
      <c r="L155" s="93"/>
      <c r="M155" s="93"/>
      <c r="N155" s="22"/>
      <c r="O155" s="157"/>
      <c r="P155" s="93">
        <f>D155+G155+J155+M155</f>
        <v>2</v>
      </c>
      <c r="Q155" s="22">
        <f>SUM(E155+H155+K155+N155)</f>
        <v>2</v>
      </c>
      <c r="R155" s="93">
        <f>SUM(F155+I155+L155+O155)</f>
        <v>30</v>
      </c>
    </row>
    <row r="156" spans="1:18" ht="15.75" x14ac:dyDescent="0.25">
      <c r="A156" s="22">
        <v>2</v>
      </c>
      <c r="B156" s="44" t="s">
        <v>76</v>
      </c>
      <c r="C156" s="21" t="s">
        <v>151</v>
      </c>
      <c r="D156" s="94"/>
      <c r="E156" s="22">
        <v>2</v>
      </c>
      <c r="F156" s="94"/>
      <c r="G156" s="94"/>
      <c r="H156" s="22"/>
      <c r="I156" s="94"/>
      <c r="J156" s="94"/>
      <c r="K156" s="22"/>
      <c r="L156" s="94"/>
      <c r="M156" s="94"/>
      <c r="N156" s="22"/>
      <c r="O156" s="179"/>
      <c r="P156" s="94"/>
      <c r="Q156" s="22">
        <f>SUM(E156+H156+K156+N156)</f>
        <v>2</v>
      </c>
      <c r="R156" s="94"/>
    </row>
    <row r="157" spans="1:18" ht="15.75" x14ac:dyDescent="0.25">
      <c r="A157" s="22">
        <v>3</v>
      </c>
      <c r="B157" s="44" t="s">
        <v>77</v>
      </c>
      <c r="C157" s="21" t="s">
        <v>149</v>
      </c>
      <c r="D157" s="94"/>
      <c r="E157" s="22">
        <v>2</v>
      </c>
      <c r="F157" s="94"/>
      <c r="G157" s="94"/>
      <c r="H157" s="22"/>
      <c r="I157" s="94"/>
      <c r="J157" s="94"/>
      <c r="K157" s="22"/>
      <c r="L157" s="94"/>
      <c r="M157" s="94"/>
      <c r="N157" s="22"/>
      <c r="O157" s="179"/>
      <c r="P157" s="94"/>
      <c r="Q157" s="22">
        <f>SUM(E157+H157+K157+N157)</f>
        <v>2</v>
      </c>
      <c r="R157" s="94"/>
    </row>
    <row r="158" spans="1:18" ht="13.5" customHeight="1" x14ac:dyDescent="0.25">
      <c r="A158" s="22">
        <v>4</v>
      </c>
      <c r="B158" s="44" t="s">
        <v>75</v>
      </c>
      <c r="C158" s="21" t="s">
        <v>151</v>
      </c>
      <c r="D158" s="94"/>
      <c r="E158" s="22">
        <v>2</v>
      </c>
      <c r="F158" s="94"/>
      <c r="G158" s="94"/>
      <c r="H158" s="22"/>
      <c r="I158" s="94"/>
      <c r="J158" s="94"/>
      <c r="K158" s="22"/>
      <c r="L158" s="94"/>
      <c r="M158" s="94"/>
      <c r="N158" s="22"/>
      <c r="O158" s="179"/>
      <c r="P158" s="94"/>
      <c r="Q158" s="22">
        <f>(E158+H158+K158+N158)</f>
        <v>2</v>
      </c>
      <c r="R158" s="94"/>
    </row>
    <row r="159" spans="1:18" ht="15.75" x14ac:dyDescent="0.25">
      <c r="A159" s="163" t="s">
        <v>16</v>
      </c>
      <c r="B159" s="163"/>
      <c r="C159" s="163"/>
      <c r="D159" s="66">
        <f>D155</f>
        <v>2</v>
      </c>
      <c r="E159" s="66">
        <f>SUM(E155:E158)</f>
        <v>8</v>
      </c>
      <c r="F159" s="66">
        <f>F155</f>
        <v>30</v>
      </c>
      <c r="G159" s="66"/>
      <c r="H159" s="66"/>
      <c r="I159" s="66"/>
      <c r="J159" s="66"/>
      <c r="K159" s="66"/>
      <c r="L159" s="66"/>
      <c r="M159" s="66"/>
      <c r="N159" s="66"/>
      <c r="O159" s="66"/>
      <c r="P159" s="66">
        <f>P155</f>
        <v>2</v>
      </c>
      <c r="Q159" s="66">
        <f>SUM(Q155:Q158)</f>
        <v>8</v>
      </c>
      <c r="R159" s="66">
        <f>(F159+I159+L159+O159)</f>
        <v>30</v>
      </c>
    </row>
    <row r="160" spans="1:18" ht="18" customHeight="1" x14ac:dyDescent="0.2">
      <c r="A160" s="160" t="s">
        <v>91</v>
      </c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2"/>
    </row>
    <row r="161" spans="1:20" ht="15.75" x14ac:dyDescent="0.25">
      <c r="A161" s="22">
        <v>1</v>
      </c>
      <c r="B161" s="44" t="s">
        <v>74</v>
      </c>
      <c r="C161" s="21" t="s">
        <v>144</v>
      </c>
      <c r="D161" s="93">
        <v>2</v>
      </c>
      <c r="E161" s="22">
        <v>2</v>
      </c>
      <c r="F161" s="93">
        <v>26</v>
      </c>
      <c r="G161" s="93"/>
      <c r="H161" s="22"/>
      <c r="I161" s="93"/>
      <c r="J161" s="93"/>
      <c r="K161" s="22"/>
      <c r="L161" s="93"/>
      <c r="M161" s="93"/>
      <c r="N161" s="22"/>
      <c r="O161" s="157"/>
      <c r="P161" s="93">
        <f>SUM(D161)</f>
        <v>2</v>
      </c>
      <c r="Q161" s="22">
        <f>SUM(E161)</f>
        <v>2</v>
      </c>
      <c r="R161" s="93">
        <f>SUM(F161)</f>
        <v>26</v>
      </c>
    </row>
    <row r="162" spans="1:20" ht="15.75" x14ac:dyDescent="0.25">
      <c r="A162" s="22">
        <v>2</v>
      </c>
      <c r="B162" s="44" t="s">
        <v>106</v>
      </c>
      <c r="C162" s="21" t="s">
        <v>157</v>
      </c>
      <c r="D162" s="95"/>
      <c r="E162" s="22">
        <v>2</v>
      </c>
      <c r="F162" s="95"/>
      <c r="G162" s="95"/>
      <c r="H162" s="22"/>
      <c r="I162" s="95"/>
      <c r="J162" s="95"/>
      <c r="K162" s="22"/>
      <c r="L162" s="95"/>
      <c r="M162" s="95"/>
      <c r="N162" s="22"/>
      <c r="O162" s="158"/>
      <c r="P162" s="95"/>
      <c r="Q162" s="22">
        <f>SUM(E162)</f>
        <v>2</v>
      </c>
      <c r="R162" s="95"/>
    </row>
    <row r="163" spans="1:20" ht="13.5" customHeight="1" thickBot="1" x14ac:dyDescent="0.3">
      <c r="A163" s="133" t="s">
        <v>16</v>
      </c>
      <c r="B163" s="134"/>
      <c r="C163" s="135"/>
      <c r="D163" s="66">
        <f>SUM(D161)</f>
        <v>2</v>
      </c>
      <c r="E163" s="66">
        <f>SUM(E161:E162)</f>
        <v>4</v>
      </c>
      <c r="F163" s="66">
        <f>SUM(F161)</f>
        <v>26</v>
      </c>
      <c r="G163" s="66"/>
      <c r="H163" s="66"/>
      <c r="I163" s="66"/>
      <c r="J163" s="66"/>
      <c r="K163" s="66"/>
      <c r="L163" s="66"/>
      <c r="M163" s="66"/>
      <c r="N163" s="66"/>
      <c r="O163" s="66"/>
      <c r="P163" s="66">
        <f>SUM(P161)</f>
        <v>2</v>
      </c>
      <c r="Q163" s="66">
        <f>SUM(Q161:Q162)</f>
        <v>4</v>
      </c>
      <c r="R163" s="66">
        <f>SUM(R161)</f>
        <v>26</v>
      </c>
    </row>
    <row r="164" spans="1:20" ht="16.5" thickBot="1" x14ac:dyDescent="0.3">
      <c r="A164" s="149" t="s">
        <v>22</v>
      </c>
      <c r="B164" s="150"/>
      <c r="C164" s="151"/>
      <c r="D164" s="26">
        <f>D133+D147+D153+D163+D159+D137</f>
        <v>19</v>
      </c>
      <c r="E164" s="26">
        <f>SUM(E133+E147+E153+E163+E159+E137)</f>
        <v>74</v>
      </c>
      <c r="F164" s="26">
        <f>SUM(F133+F147+F153+F163+F159+F137)</f>
        <v>239</v>
      </c>
      <c r="G164" s="26">
        <f>G133+G147+G153+G163+G137</f>
        <v>7</v>
      </c>
      <c r="H164" s="26">
        <f>SUM(H133+H147+H153+H163+H137)</f>
        <v>45</v>
      </c>
      <c r="I164" s="26">
        <f>SUM(I133+I147+I153+I163+I137)</f>
        <v>70</v>
      </c>
      <c r="J164" s="26">
        <f t="shared" ref="J164:O164" si="32">SUM(J133+J147+J153+J163)</f>
        <v>3</v>
      </c>
      <c r="K164" s="26">
        <f t="shared" si="32"/>
        <v>21</v>
      </c>
      <c r="L164" s="26">
        <f t="shared" si="32"/>
        <v>33</v>
      </c>
      <c r="M164" s="26">
        <f t="shared" si="32"/>
        <v>1</v>
      </c>
      <c r="N164" s="26">
        <f t="shared" si="32"/>
        <v>6</v>
      </c>
      <c r="O164" s="26">
        <f t="shared" si="32"/>
        <v>12</v>
      </c>
      <c r="P164" s="26">
        <f>P133+P147+P153+P159+P163+P137</f>
        <v>30</v>
      </c>
      <c r="Q164" s="26">
        <f>SUM(Q133+Q147+Q153+Q159+Q163+Q137)</f>
        <v>146</v>
      </c>
      <c r="R164" s="27">
        <f>R133+R147+R153+R163+R159+R137</f>
        <v>354</v>
      </c>
    </row>
    <row r="165" spans="1:20" ht="16.5" thickBot="1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T165" t="s">
        <v>72</v>
      </c>
    </row>
    <row r="166" spans="1:20" ht="15.75" x14ac:dyDescent="0.25">
      <c r="A166" s="17"/>
      <c r="B166" s="17"/>
      <c r="C166" s="140"/>
      <c r="D166" s="125" t="s">
        <v>5</v>
      </c>
      <c r="E166" s="126"/>
      <c r="F166" s="127"/>
      <c r="G166" s="125" t="s">
        <v>4</v>
      </c>
      <c r="H166" s="126"/>
      <c r="I166" s="127"/>
      <c r="J166" s="125" t="s">
        <v>6</v>
      </c>
      <c r="K166" s="126"/>
      <c r="L166" s="127"/>
      <c r="M166" s="125" t="s">
        <v>7</v>
      </c>
      <c r="N166" s="126"/>
      <c r="O166" s="127"/>
      <c r="P166" s="130" t="s">
        <v>8</v>
      </c>
      <c r="Q166" s="131"/>
      <c r="R166" s="132"/>
    </row>
    <row r="167" spans="1:20" ht="15.75" x14ac:dyDescent="0.25">
      <c r="A167" s="17"/>
      <c r="B167" s="17"/>
      <c r="C167" s="141"/>
      <c r="D167" s="6" t="s">
        <v>18</v>
      </c>
      <c r="E167" s="6" t="s">
        <v>19</v>
      </c>
      <c r="F167" s="6" t="s">
        <v>20</v>
      </c>
      <c r="G167" s="6" t="s">
        <v>18</v>
      </c>
      <c r="H167" s="6" t="s">
        <v>19</v>
      </c>
      <c r="I167" s="6" t="s">
        <v>20</v>
      </c>
      <c r="J167" s="6" t="s">
        <v>18</v>
      </c>
      <c r="K167" s="6" t="s">
        <v>19</v>
      </c>
      <c r="L167" s="6" t="s">
        <v>20</v>
      </c>
      <c r="M167" s="6" t="s">
        <v>18</v>
      </c>
      <c r="N167" s="6" t="s">
        <v>19</v>
      </c>
      <c r="O167" s="6" t="s">
        <v>20</v>
      </c>
      <c r="P167" s="6" t="s">
        <v>9</v>
      </c>
      <c r="Q167" s="6" t="s">
        <v>10</v>
      </c>
      <c r="R167" s="24" t="s">
        <v>11</v>
      </c>
    </row>
    <row r="168" spans="1:20" ht="15.75" x14ac:dyDescent="0.25">
      <c r="A168" s="17"/>
      <c r="B168" s="4"/>
      <c r="C168" s="36" t="s">
        <v>59</v>
      </c>
      <c r="D168" s="35">
        <f t="shared" ref="D168:R168" si="33">D24+D63+D120+D164</f>
        <v>80</v>
      </c>
      <c r="E168" s="35">
        <f t="shared" si="33"/>
        <v>257</v>
      </c>
      <c r="F168" s="35">
        <f t="shared" si="33"/>
        <v>944</v>
      </c>
      <c r="G168" s="35">
        <f t="shared" si="33"/>
        <v>35</v>
      </c>
      <c r="H168" s="35">
        <f t="shared" si="33"/>
        <v>147</v>
      </c>
      <c r="I168" s="35">
        <f t="shared" si="33"/>
        <v>388</v>
      </c>
      <c r="J168" s="35">
        <f t="shared" si="33"/>
        <v>15</v>
      </c>
      <c r="K168" s="35">
        <f t="shared" si="33"/>
        <v>82</v>
      </c>
      <c r="L168" s="35">
        <f t="shared" si="33"/>
        <v>172</v>
      </c>
      <c r="M168" s="35">
        <f t="shared" si="33"/>
        <v>33</v>
      </c>
      <c r="N168" s="35">
        <f t="shared" si="33"/>
        <v>175</v>
      </c>
      <c r="O168" s="35">
        <f t="shared" si="33"/>
        <v>360</v>
      </c>
      <c r="P168" s="35">
        <f t="shared" si="33"/>
        <v>163</v>
      </c>
      <c r="Q168" s="35">
        <f t="shared" si="33"/>
        <v>661</v>
      </c>
      <c r="R168" s="37">
        <f t="shared" si="33"/>
        <v>1864</v>
      </c>
    </row>
    <row r="169" spans="1:20" ht="15.75" x14ac:dyDescent="0.25">
      <c r="A169" s="4"/>
      <c r="B169" s="4"/>
      <c r="C169" s="10"/>
      <c r="D169" s="10"/>
      <c r="E169" s="10"/>
      <c r="F169" s="38"/>
      <c r="G169" s="10"/>
      <c r="H169" s="10"/>
      <c r="I169" s="8"/>
      <c r="J169" s="10"/>
      <c r="K169" s="10"/>
      <c r="L169" s="10"/>
      <c r="M169" s="10"/>
      <c r="N169" s="10"/>
      <c r="O169" s="10"/>
      <c r="P169" s="10"/>
      <c r="Q169" s="10"/>
      <c r="R169" s="8"/>
    </row>
    <row r="170" spans="1:20" ht="15.75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20" ht="15.75" x14ac:dyDescent="0.25">
      <c r="A171" s="4"/>
      <c r="B171" s="4"/>
      <c r="C171" s="142" t="s">
        <v>38</v>
      </c>
      <c r="D171" s="143"/>
      <c r="E171" s="143"/>
      <c r="F171" s="144"/>
      <c r="G171" s="147">
        <f>Q168/18</f>
        <v>36.722222222222221</v>
      </c>
      <c r="H171" s="148"/>
      <c r="I171" s="148"/>
      <c r="J171" s="4"/>
      <c r="K171" s="4"/>
      <c r="L171" s="4"/>
      <c r="M171" s="4"/>
      <c r="N171" s="4"/>
      <c r="O171" s="4"/>
      <c r="P171" s="4"/>
      <c r="Q171" s="4"/>
      <c r="R171" s="4"/>
    </row>
    <row r="172" spans="1:20" ht="15.75" x14ac:dyDescent="0.25">
      <c r="A172" s="156" t="s">
        <v>43</v>
      </c>
      <c r="B172" s="156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</row>
    <row r="173" spans="1:20" ht="15.75" x14ac:dyDescent="0.25">
      <c r="A173" s="4"/>
      <c r="B173" s="4"/>
      <c r="C173" s="153"/>
      <c r="D173" s="145" t="s">
        <v>5</v>
      </c>
      <c r="E173" s="146"/>
      <c r="F173" s="145" t="s">
        <v>4</v>
      </c>
      <c r="G173" s="146"/>
      <c r="H173" s="145" t="s">
        <v>6</v>
      </c>
      <c r="I173" s="146"/>
      <c r="J173" s="145" t="s">
        <v>7</v>
      </c>
      <c r="K173" s="146"/>
      <c r="L173" s="145" t="s">
        <v>8</v>
      </c>
      <c r="M173" s="155"/>
      <c r="N173" s="155"/>
      <c r="O173" s="146"/>
      <c r="P173" s="4"/>
      <c r="Q173" s="4"/>
      <c r="R173" s="4"/>
    </row>
    <row r="174" spans="1:20" ht="15.75" x14ac:dyDescent="0.25">
      <c r="A174" s="4"/>
      <c r="B174" s="4"/>
      <c r="C174" s="154"/>
      <c r="D174" s="9" t="s">
        <v>42</v>
      </c>
      <c r="E174" s="9" t="s">
        <v>41</v>
      </c>
      <c r="F174" s="9" t="s">
        <v>42</v>
      </c>
      <c r="G174" s="9" t="s">
        <v>41</v>
      </c>
      <c r="H174" s="9" t="s">
        <v>42</v>
      </c>
      <c r="I174" s="9" t="s">
        <v>41</v>
      </c>
      <c r="J174" s="9" t="s">
        <v>42</v>
      </c>
      <c r="K174" s="9" t="s">
        <v>41</v>
      </c>
      <c r="L174" s="145" t="s">
        <v>42</v>
      </c>
      <c r="M174" s="146"/>
      <c r="N174" s="145" t="s">
        <v>41</v>
      </c>
      <c r="O174" s="146"/>
      <c r="P174" s="4"/>
      <c r="Q174" s="4"/>
      <c r="R174" s="4"/>
    </row>
    <row r="175" spans="1:20" ht="15.75" x14ac:dyDescent="0.25">
      <c r="A175" s="4"/>
      <c r="B175" s="4"/>
      <c r="C175" s="20" t="s">
        <v>39</v>
      </c>
      <c r="D175" s="10">
        <v>5</v>
      </c>
      <c r="E175" s="10">
        <v>13</v>
      </c>
      <c r="F175" s="10">
        <v>5</v>
      </c>
      <c r="G175" s="10">
        <v>12</v>
      </c>
      <c r="H175" s="10">
        <v>6</v>
      </c>
      <c r="I175" s="10">
        <v>11</v>
      </c>
      <c r="J175" s="10">
        <v>7</v>
      </c>
      <c r="K175" s="10">
        <v>9</v>
      </c>
      <c r="L175" s="145"/>
      <c r="M175" s="146"/>
      <c r="N175" s="145"/>
      <c r="O175" s="146"/>
      <c r="P175" s="4"/>
      <c r="Q175" s="4"/>
      <c r="R175" s="4"/>
    </row>
    <row r="176" spans="1:20" ht="15.75" x14ac:dyDescent="0.25">
      <c r="A176" s="4"/>
      <c r="B176" s="4"/>
      <c r="C176" s="20" t="s">
        <v>40</v>
      </c>
      <c r="D176" s="10">
        <f>E168/D168</f>
        <v>3.2124999999999999</v>
      </c>
      <c r="E176" s="10">
        <f>F168/D168</f>
        <v>11.8</v>
      </c>
      <c r="F176" s="10">
        <f>H168/G168</f>
        <v>4.2</v>
      </c>
      <c r="G176" s="10">
        <f>I168/G168</f>
        <v>11.085714285714285</v>
      </c>
      <c r="H176" s="10">
        <f>K168/J168</f>
        <v>5.4666666666666668</v>
      </c>
      <c r="I176" s="10">
        <f>L168/J168</f>
        <v>11.466666666666667</v>
      </c>
      <c r="J176" s="10">
        <f>N168/M168</f>
        <v>5.3030303030303028</v>
      </c>
      <c r="K176" s="10">
        <f>O168/M168</f>
        <v>10.909090909090908</v>
      </c>
      <c r="L176" s="138">
        <f>Q168/P168</f>
        <v>4.0552147239263805</v>
      </c>
      <c r="M176" s="139"/>
      <c r="N176" s="128">
        <f>R168/P168</f>
        <v>11.435582822085889</v>
      </c>
      <c r="O176" s="129"/>
      <c r="P176" s="4"/>
      <c r="Q176" s="4"/>
      <c r="R176" s="4"/>
    </row>
    <row r="177" spans="1:18" ht="15.75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5" x14ac:dyDescent="0.2">
      <c r="A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123"/>
      <c r="M179" s="123"/>
      <c r="N179" s="123"/>
      <c r="O179" s="123"/>
      <c r="P179" s="123"/>
      <c r="Q179" s="3"/>
      <c r="R179" s="3"/>
    </row>
    <row r="180" spans="1:18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</sheetData>
  <mergeCells count="298">
    <mergeCell ref="P100:P103"/>
    <mergeCell ref="R100:R103"/>
    <mergeCell ref="J100:J103"/>
    <mergeCell ref="L100:L103"/>
    <mergeCell ref="M100:M103"/>
    <mergeCell ref="O100:O103"/>
    <mergeCell ref="M141:M146"/>
    <mergeCell ref="O141:O146"/>
    <mergeCell ref="G139:I139"/>
    <mergeCell ref="J141:J146"/>
    <mergeCell ref="K117:K119"/>
    <mergeCell ref="R111:R116"/>
    <mergeCell ref="P106:R106"/>
    <mergeCell ref="G107:I107"/>
    <mergeCell ref="Q107:Q108"/>
    <mergeCell ref="D106:O106"/>
    <mergeCell ref="M111:M116"/>
    <mergeCell ref="O111:O116"/>
    <mergeCell ref="D117:D119"/>
    <mergeCell ref="A105:R105"/>
    <mergeCell ref="A104:C104"/>
    <mergeCell ref="I111:I116"/>
    <mergeCell ref="L111:L116"/>
    <mergeCell ref="G111:G116"/>
    <mergeCell ref="G155:G158"/>
    <mergeCell ref="I155:I158"/>
    <mergeCell ref="J155:J158"/>
    <mergeCell ref="L155:L158"/>
    <mergeCell ref="M155:M158"/>
    <mergeCell ref="O155:O158"/>
    <mergeCell ref="G122:I122"/>
    <mergeCell ref="J122:L122"/>
    <mergeCell ref="A138:R138"/>
    <mergeCell ref="A139:A140"/>
    <mergeCell ref="R141:R146"/>
    <mergeCell ref="D141:D146"/>
    <mergeCell ref="Q122:Q123"/>
    <mergeCell ref="D155:D158"/>
    <mergeCell ref="P155:P158"/>
    <mergeCell ref="R155:R158"/>
    <mergeCell ref="A134:R134"/>
    <mergeCell ref="D135:D136"/>
    <mergeCell ref="F135:F136"/>
    <mergeCell ref="G135:G136"/>
    <mergeCell ref="I135:I136"/>
    <mergeCell ref="J135:J136"/>
    <mergeCell ref="L135:L136"/>
    <mergeCell ref="M135:M136"/>
    <mergeCell ref="D107:F107"/>
    <mergeCell ref="P111:P116"/>
    <mergeCell ref="P109:R109"/>
    <mergeCell ref="A121:C121"/>
    <mergeCell ref="D121:O121"/>
    <mergeCell ref="G141:G146"/>
    <mergeCell ref="I141:I146"/>
    <mergeCell ref="J139:L139"/>
    <mergeCell ref="M139:O139"/>
    <mergeCell ref="P121:R121"/>
    <mergeCell ref="P141:P146"/>
    <mergeCell ref="B122:B123"/>
    <mergeCell ref="L141:L146"/>
    <mergeCell ref="P122:P123"/>
    <mergeCell ref="A122:A123"/>
    <mergeCell ref="M117:M119"/>
    <mergeCell ref="I117:I119"/>
    <mergeCell ref="M109:O109"/>
    <mergeCell ref="G109:I109"/>
    <mergeCell ref="J109:L109"/>
    <mergeCell ref="O135:O136"/>
    <mergeCell ref="P135:P136"/>
    <mergeCell ref="R135:R136"/>
    <mergeCell ref="A137:C137"/>
    <mergeCell ref="D100:D103"/>
    <mergeCell ref="F100:F103"/>
    <mergeCell ref="G100:G103"/>
    <mergeCell ref="I100:I103"/>
    <mergeCell ref="F117:F119"/>
    <mergeCell ref="A117:C119"/>
    <mergeCell ref="F141:F146"/>
    <mergeCell ref="D139:F139"/>
    <mergeCell ref="P139:R139"/>
    <mergeCell ref="R122:R123"/>
    <mergeCell ref="A109:A110"/>
    <mergeCell ref="B109:B110"/>
    <mergeCell ref="C109:C110"/>
    <mergeCell ref="D109:F109"/>
    <mergeCell ref="O117:O119"/>
    <mergeCell ref="R117:R119"/>
    <mergeCell ref="D111:D116"/>
    <mergeCell ref="J107:L107"/>
    <mergeCell ref="A106:C106"/>
    <mergeCell ref="F111:F116"/>
    <mergeCell ref="L117:L119"/>
    <mergeCell ref="J111:J116"/>
    <mergeCell ref="R107:R108"/>
    <mergeCell ref="A107:A108"/>
    <mergeCell ref="C98:C99"/>
    <mergeCell ref="A96:C96"/>
    <mergeCell ref="A87:R87"/>
    <mergeCell ref="B88:B89"/>
    <mergeCell ref="C88:C89"/>
    <mergeCell ref="J98:L98"/>
    <mergeCell ref="R90:R95"/>
    <mergeCell ref="G98:I98"/>
    <mergeCell ref="A86:C86"/>
    <mergeCell ref="A88:A89"/>
    <mergeCell ref="D88:F88"/>
    <mergeCell ref="G88:I88"/>
    <mergeCell ref="J88:L88"/>
    <mergeCell ref="M88:O88"/>
    <mergeCell ref="M90:M95"/>
    <mergeCell ref="O90:O95"/>
    <mergeCell ref="D98:F98"/>
    <mergeCell ref="M161:M162"/>
    <mergeCell ref="O161:O162"/>
    <mergeCell ref="F151:F152"/>
    <mergeCell ref="A148:R148"/>
    <mergeCell ref="A149:A150"/>
    <mergeCell ref="B149:B150"/>
    <mergeCell ref="C149:C150"/>
    <mergeCell ref="D149:F149"/>
    <mergeCell ref="G149:I149"/>
    <mergeCell ref="J149:L149"/>
    <mergeCell ref="I151:I152"/>
    <mergeCell ref="G151:G152"/>
    <mergeCell ref="P149:R149"/>
    <mergeCell ref="P151:P152"/>
    <mergeCell ref="R151:R152"/>
    <mergeCell ref="M151:M152"/>
    <mergeCell ref="O151:O152"/>
    <mergeCell ref="A153:C153"/>
    <mergeCell ref="A160:R160"/>
    <mergeCell ref="D151:D152"/>
    <mergeCell ref="M149:O149"/>
    <mergeCell ref="A159:C159"/>
    <mergeCell ref="A154:R154"/>
    <mergeCell ref="F155:F158"/>
    <mergeCell ref="J173:K173"/>
    <mergeCell ref="N175:O175"/>
    <mergeCell ref="L175:M175"/>
    <mergeCell ref="C173:C174"/>
    <mergeCell ref="N174:O174"/>
    <mergeCell ref="L173:O173"/>
    <mergeCell ref="L174:M174"/>
    <mergeCell ref="A172:R172"/>
    <mergeCell ref="D173:E173"/>
    <mergeCell ref="F173:G173"/>
    <mergeCell ref="A24:C24"/>
    <mergeCell ref="R161:R162"/>
    <mergeCell ref="G161:G162"/>
    <mergeCell ref="I161:I162"/>
    <mergeCell ref="L161:L162"/>
    <mergeCell ref="J66:L66"/>
    <mergeCell ref="A66:A67"/>
    <mergeCell ref="M83:O83"/>
    <mergeCell ref="M66:O66"/>
    <mergeCell ref="P66:P67"/>
    <mergeCell ref="P65:R65"/>
    <mergeCell ref="R51:R53"/>
    <mergeCell ref="P51:P53"/>
    <mergeCell ref="A48:R48"/>
    <mergeCell ref="C66:C67"/>
    <mergeCell ref="P49:R49"/>
    <mergeCell ref="A47:C47"/>
    <mergeCell ref="A49:A50"/>
    <mergeCell ref="J28:L28"/>
    <mergeCell ref="A65:C65"/>
    <mergeCell ref="C139:C140"/>
    <mergeCell ref="M122:O122"/>
    <mergeCell ref="D122:F122"/>
    <mergeCell ref="J161:J162"/>
    <mergeCell ref="P11:R11"/>
    <mergeCell ref="A11:C11"/>
    <mergeCell ref="D11:O11"/>
    <mergeCell ref="J12:L12"/>
    <mergeCell ref="M12:O12"/>
    <mergeCell ref="D12:F12"/>
    <mergeCell ref="G12:I12"/>
    <mergeCell ref="Q12:Q13"/>
    <mergeCell ref="R12:R13"/>
    <mergeCell ref="A12:A13"/>
    <mergeCell ref="B12:B13"/>
    <mergeCell ref="C12:C13"/>
    <mergeCell ref="P12:P13"/>
    <mergeCell ref="A164:C164"/>
    <mergeCell ref="J166:L166"/>
    <mergeCell ref="D27:O27"/>
    <mergeCell ref="D51:D53"/>
    <mergeCell ref="P28:P29"/>
    <mergeCell ref="Q28:Q29"/>
    <mergeCell ref="J58:J59"/>
    <mergeCell ref="L58:L59"/>
    <mergeCell ref="M58:M59"/>
    <mergeCell ref="P58:P59"/>
    <mergeCell ref="J49:L49"/>
    <mergeCell ref="G51:G53"/>
    <mergeCell ref="D58:D59"/>
    <mergeCell ref="F58:F59"/>
    <mergeCell ref="G58:G59"/>
    <mergeCell ref="I58:I59"/>
    <mergeCell ref="O58:O59"/>
    <mergeCell ref="D161:D162"/>
    <mergeCell ref="C122:C123"/>
    <mergeCell ref="A133:C133"/>
    <mergeCell ref="F161:F162"/>
    <mergeCell ref="B139:B140"/>
    <mergeCell ref="D49:F49"/>
    <mergeCell ref="G49:I49"/>
    <mergeCell ref="L179:P179"/>
    <mergeCell ref="G117:G119"/>
    <mergeCell ref="P117:P119"/>
    <mergeCell ref="M166:O166"/>
    <mergeCell ref="N176:O176"/>
    <mergeCell ref="P166:R166"/>
    <mergeCell ref="A163:C163"/>
    <mergeCell ref="A147:C147"/>
    <mergeCell ref="P161:P162"/>
    <mergeCell ref="A120:C120"/>
    <mergeCell ref="E117:E119"/>
    <mergeCell ref="J151:J152"/>
    <mergeCell ref="L151:L152"/>
    <mergeCell ref="L176:M176"/>
    <mergeCell ref="C166:C167"/>
    <mergeCell ref="D166:F166"/>
    <mergeCell ref="G166:I166"/>
    <mergeCell ref="C171:F171"/>
    <mergeCell ref="H173:I173"/>
    <mergeCell ref="G171:I171"/>
    <mergeCell ref="Q117:Q119"/>
    <mergeCell ref="H117:H119"/>
    <mergeCell ref="N117:N119"/>
    <mergeCell ref="J117:J119"/>
    <mergeCell ref="K1:R1"/>
    <mergeCell ref="A8:R8"/>
    <mergeCell ref="A9:R9"/>
    <mergeCell ref="A81:R81"/>
    <mergeCell ref="G83:I83"/>
    <mergeCell ref="P83:R83"/>
    <mergeCell ref="A80:C80"/>
    <mergeCell ref="D83:F83"/>
    <mergeCell ref="A83:A84"/>
    <mergeCell ref="B66:B67"/>
    <mergeCell ref="G66:I66"/>
    <mergeCell ref="A28:A29"/>
    <mergeCell ref="B28:B29"/>
    <mergeCell ref="C49:C50"/>
    <mergeCell ref="A62:C62"/>
    <mergeCell ref="A63:C63"/>
    <mergeCell ref="R58:R59"/>
    <mergeCell ref="B49:B50"/>
    <mergeCell ref="O51:O53"/>
    <mergeCell ref="D66:F66"/>
    <mergeCell ref="P27:R27"/>
    <mergeCell ref="M28:O28"/>
    <mergeCell ref="J51:J53"/>
    <mergeCell ref="F51:F53"/>
    <mergeCell ref="B56:B57"/>
    <mergeCell ref="C56:C57"/>
    <mergeCell ref="D56:F56"/>
    <mergeCell ref="G56:I56"/>
    <mergeCell ref="J56:L56"/>
    <mergeCell ref="M56:O56"/>
    <mergeCell ref="P56:R56"/>
    <mergeCell ref="A54:C54"/>
    <mergeCell ref="C28:C29"/>
    <mergeCell ref="G28:I28"/>
    <mergeCell ref="D28:F28"/>
    <mergeCell ref="M49:O49"/>
    <mergeCell ref="M51:M53"/>
    <mergeCell ref="L51:L53"/>
    <mergeCell ref="R28:R29"/>
    <mergeCell ref="A55:R55"/>
    <mergeCell ref="A56:A57"/>
    <mergeCell ref="I51:I53"/>
    <mergeCell ref="Q66:Q67"/>
    <mergeCell ref="R66:R67"/>
    <mergeCell ref="D65:O65"/>
    <mergeCell ref="P107:P108"/>
    <mergeCell ref="M107:O107"/>
    <mergeCell ref="M98:O98"/>
    <mergeCell ref="A97:R97"/>
    <mergeCell ref="B107:B108"/>
    <mergeCell ref="C107:C108"/>
    <mergeCell ref="D90:D95"/>
    <mergeCell ref="F90:F95"/>
    <mergeCell ref="G90:G95"/>
    <mergeCell ref="I90:I95"/>
    <mergeCell ref="L90:L95"/>
    <mergeCell ref="J90:J95"/>
    <mergeCell ref="P98:R98"/>
    <mergeCell ref="P90:P95"/>
    <mergeCell ref="B83:B84"/>
    <mergeCell ref="A82:R82"/>
    <mergeCell ref="J83:L83"/>
    <mergeCell ref="C83:C84"/>
    <mergeCell ref="P88:R88"/>
    <mergeCell ref="A98:A99"/>
    <mergeCell ref="B98:B99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0" fitToWidth="0" orientation="portrait" r:id="rId1"/>
  <headerFooter alignWithMargins="0"/>
  <colBreaks count="1" manualBreakCount="1">
    <brk id="18" max="2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учебный план</vt:lpstr>
      <vt:lpstr>'учебный план'!Область_печати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Uchitel-PC</cp:lastModifiedBy>
  <cp:lastPrinted>2024-01-30T12:35:33Z</cp:lastPrinted>
  <dcterms:created xsi:type="dcterms:W3CDTF">2009-06-18T05:40:20Z</dcterms:created>
  <dcterms:modified xsi:type="dcterms:W3CDTF">2024-01-31T14:07:19Z</dcterms:modified>
</cp:coreProperties>
</file>