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Тарификация\Тарификация 2025-2026\Учебные планы\"/>
    </mc:Choice>
  </mc:AlternateContent>
  <bookViews>
    <workbookView xWindow="0" yWindow="0" windowWidth="19200" windowHeight="10995"/>
  </bookViews>
  <sheets>
    <sheet name="учебный план" sheetId="1" r:id="rId1"/>
  </sheets>
  <definedNames>
    <definedName name="_xlnm._FilterDatabase" localSheetId="0" hidden="1">'учебный план'!$A$2:$AJ$2</definedName>
    <definedName name="_xlnm.Print_Area" localSheetId="0">'учебный план'!$A$1:$V$56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1" l="1"/>
  <c r="N43" i="1"/>
  <c r="M43" i="1"/>
  <c r="L43" i="1"/>
  <c r="K43" i="1"/>
  <c r="J43" i="1"/>
  <c r="I43" i="1"/>
  <c r="H43" i="1"/>
  <c r="G43" i="1"/>
  <c r="F43" i="1"/>
  <c r="E43" i="1"/>
  <c r="D43" i="1"/>
  <c r="L38" i="1"/>
  <c r="K38" i="1"/>
  <c r="J38" i="1"/>
  <c r="I38" i="1"/>
  <c r="H38" i="1"/>
  <c r="G38" i="1"/>
  <c r="F38" i="1"/>
  <c r="E38" i="1"/>
  <c r="D38" i="1"/>
  <c r="L28" i="1"/>
  <c r="K28" i="1"/>
  <c r="J28" i="1"/>
  <c r="I28" i="1"/>
  <c r="H28" i="1"/>
  <c r="G28" i="1"/>
  <c r="F28" i="1"/>
  <c r="E28" i="1"/>
  <c r="D28" i="1"/>
  <c r="L19" i="1"/>
  <c r="K19" i="1"/>
  <c r="J19" i="1"/>
  <c r="I19" i="1"/>
  <c r="H19" i="1"/>
  <c r="G19" i="1"/>
  <c r="F19" i="1"/>
  <c r="E19" i="1"/>
  <c r="D19" i="1"/>
  <c r="R42" i="1" l="1"/>
  <c r="R43" i="1" s="1"/>
  <c r="Q42" i="1"/>
  <c r="Q43" i="1" s="1"/>
  <c r="P42" i="1"/>
  <c r="P43" i="1" s="1"/>
  <c r="P34" i="1"/>
  <c r="Q34" i="1"/>
  <c r="R34" i="1"/>
  <c r="P35" i="1"/>
  <c r="Q35" i="1"/>
  <c r="R35" i="1"/>
  <c r="P36" i="1"/>
  <c r="Q36" i="1"/>
  <c r="R36" i="1"/>
  <c r="P37" i="1"/>
  <c r="Q37" i="1"/>
  <c r="R37" i="1"/>
  <c r="R33" i="1"/>
  <c r="Q33" i="1"/>
  <c r="P33" i="1"/>
  <c r="M38" i="1"/>
  <c r="O19" i="1"/>
  <c r="O38" i="1" s="1"/>
  <c r="N19" i="1"/>
  <c r="N38" i="1" s="1"/>
  <c r="M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26" i="1"/>
  <c r="Q26" i="1"/>
  <c r="P26" i="1"/>
  <c r="R25" i="1"/>
  <c r="Q25" i="1"/>
  <c r="P25" i="1"/>
  <c r="R27" i="1"/>
  <c r="Q27" i="1"/>
  <c r="P27" i="1"/>
  <c r="P19" i="1" l="1"/>
  <c r="Q19" i="1"/>
  <c r="R19" i="1"/>
  <c r="Q28" i="1"/>
  <c r="P28" i="1"/>
  <c r="Q38" i="1"/>
  <c r="P38" i="1"/>
  <c r="R38" i="1"/>
  <c r="R28" i="1"/>
  <c r="K47" i="1"/>
  <c r="M47" i="1"/>
  <c r="N47" i="1"/>
  <c r="O47" i="1"/>
  <c r="J47" i="1" l="1"/>
  <c r="L47" i="1"/>
  <c r="F47" i="1"/>
  <c r="E47" i="1"/>
  <c r="H47" i="1"/>
  <c r="G47" i="1"/>
  <c r="D47" i="1"/>
  <c r="I47" i="1"/>
  <c r="G55" i="1" l="1"/>
  <c r="E55" i="1"/>
  <c r="F55" i="1"/>
  <c r="Q47" i="1"/>
  <c r="G50" i="1" s="1"/>
  <c r="R47" i="1"/>
  <c r="D55" i="1"/>
  <c r="T20" i="1"/>
  <c r="P47" i="1" l="1"/>
  <c r="L55" i="1" l="1"/>
  <c r="N55" i="1"/>
</calcChain>
</file>

<file path=xl/sharedStrings.xml><?xml version="1.0" encoding="utf-8"?>
<sst xmlns="http://schemas.openxmlformats.org/spreadsheetml/2006/main" count="181" uniqueCount="61">
  <si>
    <t>Спортивный отдел</t>
  </si>
  <si>
    <t>№</t>
  </si>
  <si>
    <t>Направление деятельности</t>
  </si>
  <si>
    <t>Педагог</t>
  </si>
  <si>
    <t>2 г.о.</t>
  </si>
  <si>
    <t>1 г.о.</t>
  </si>
  <si>
    <t>3 г.о.</t>
  </si>
  <si>
    <t>и более</t>
  </si>
  <si>
    <t>Всего</t>
  </si>
  <si>
    <t>групп</t>
  </si>
  <si>
    <t>часов</t>
  </si>
  <si>
    <t>уч-ся</t>
  </si>
  <si>
    <t>Количество групп/ часов/уч-ся</t>
  </si>
  <si>
    <t>Шахматы</t>
  </si>
  <si>
    <t>г</t>
  </si>
  <si>
    <t>ч</t>
  </si>
  <si>
    <t>уч</t>
  </si>
  <si>
    <t>Всего по отделу:</t>
  </si>
  <si>
    <t>ИЗО</t>
  </si>
  <si>
    <t>Асанова Г.Д.</t>
  </si>
  <si>
    <t>Художественно-эстетический отдел</t>
  </si>
  <si>
    <t>Отдел декоративно-прикладного и технического творчества</t>
  </si>
  <si>
    <t>Всего штатных едениц</t>
  </si>
  <si>
    <t>по норме</t>
  </si>
  <si>
    <t>по факту</t>
  </si>
  <si>
    <t>чел</t>
  </si>
  <si>
    <t>час</t>
  </si>
  <si>
    <t xml:space="preserve">Средний показатель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</si>
  <si>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</si>
  <si>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ВСЕГО по ЦВР:</t>
  </si>
  <si>
    <t>Хазова И.П.</t>
  </si>
  <si>
    <t>Бабина А.А.</t>
  </si>
  <si>
    <t xml:space="preserve"> </t>
  </si>
  <si>
    <t>ЦВР здание № 2</t>
  </si>
  <si>
    <t>Детский фитнес</t>
  </si>
  <si>
    <t>Подготовка к школе</t>
  </si>
  <si>
    <t>Эстрадный вокал</t>
  </si>
  <si>
    <t>Пластилинография</t>
  </si>
  <si>
    <t>Ритмика</t>
  </si>
  <si>
    <t>УТВЕРЖДАЮ:</t>
  </si>
  <si>
    <t>Горобец О.Н.</t>
  </si>
  <si>
    <t>Английский для детей</t>
  </si>
  <si>
    <t>Юн. экологи</t>
  </si>
  <si>
    <t>Игра на барабанах</t>
  </si>
  <si>
    <t>Курляндская О.В.</t>
  </si>
  <si>
    <t>Сибирцева Е.Н.</t>
  </si>
  <si>
    <t>Баринов А.В.</t>
  </si>
  <si>
    <t>Директор МОУ ДО ЦВР</t>
  </si>
  <si>
    <t xml:space="preserve">_________ С.А. Куликова </t>
  </si>
  <si>
    <t>Фирсова Е.Н.</t>
  </si>
  <si>
    <t>Экологи</t>
  </si>
  <si>
    <t>Бархатов В.М.</t>
  </si>
  <si>
    <t>Учебный план  МОУ ДО ЦВР</t>
  </si>
  <si>
    <t>Чулкова А.Л.</t>
  </si>
  <si>
    <t>Каплюгина М.А.</t>
  </si>
  <si>
    <t>Беляева Н.В.</t>
  </si>
  <si>
    <t>Быкова О.Ю.</t>
  </si>
  <si>
    <t>15 сентября 2025 года</t>
  </si>
  <si>
    <t>на 15.09.2025 (Соц. сертификат)</t>
  </si>
  <si>
    <t>вакансия</t>
  </si>
  <si>
    <t>Приложение №2 к приказу №180 от 15.09.2025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</si>
</sst>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36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1" applyFont="1"/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0" xfId="0" applyFill="1"/>
    <xf numFmtId="0" fontId="5" fillId="2" borderId="3" xfId="0" applyFont="1" applyFill="1" applyBorder="1"/>
    <xf numFmtId="0" fontId="5" fillId="2" borderId="1" xfId="0" applyFont="1" applyFill="1" applyBorder="1"/>
    <xf numFmtId="0" fontId="5" fillId="2" borderId="4" xfId="0" applyFont="1" applyFill="1" applyBorder="1"/>
    <xf numFmtId="0" fontId="3" fillId="2" borderId="1" xfId="0" applyFont="1" applyFill="1" applyBorder="1"/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top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2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view="pageBreakPreview" topLeftCell="A21" zoomScale="84" zoomScaleNormal="100" zoomScaleSheetLayoutView="84" workbookViewId="0">
      <selection activeCell="T41" sqref="T41"/>
    </sheetView>
  </sheetViews>
  <sheetFormatPr defaultRowHeight="12.75" x14ac:dyDescent="0.2"/>
  <cols>
    <col min="1" max="1" width="3.42578125" customWidth="1"/>
    <col min="2" max="2" width="19.140625" customWidth="1"/>
    <col min="3" max="3" width="18.140625" customWidth="1"/>
    <col min="4" max="4" width="5.85546875" customWidth="1"/>
    <col min="5" max="5" width="4.5703125" customWidth="1"/>
    <col min="6" max="6" width="5.85546875" customWidth="1"/>
    <col min="7" max="7" width="4.85546875" customWidth="1"/>
    <col min="8" max="8" width="4.7109375" customWidth="1"/>
    <col min="9" max="9" width="6.5703125" customWidth="1"/>
    <col min="10" max="10" width="5.28515625" customWidth="1"/>
    <col min="11" max="11" width="4.28515625" customWidth="1"/>
    <col min="12" max="12" width="4.5703125" customWidth="1"/>
    <col min="13" max="13" width="5.140625" customWidth="1"/>
    <col min="14" max="14" width="5" customWidth="1"/>
    <col min="15" max="15" width="6.85546875" customWidth="1"/>
    <col min="16" max="16" width="6.7109375" customWidth="1"/>
    <col min="17" max="17" width="8.5703125" customWidth="1"/>
    <col min="18" max="18" width="8.140625" customWidth="1"/>
    <col min="20" max="20" width="35.42578125" bestFit="1" customWidth="1"/>
    <col min="22" max="22" width="12.7109375" bestFit="1" customWidth="1"/>
  </cols>
  <sheetData>
    <row r="1" spans="1:18" ht="15.75" x14ac:dyDescent="0.25">
      <c r="A1" s="25"/>
      <c r="B1" s="26"/>
      <c r="K1" s="64" t="s">
        <v>60</v>
      </c>
      <c r="L1" s="64"/>
      <c r="M1" s="64"/>
      <c r="N1" s="64"/>
      <c r="O1" s="64"/>
      <c r="P1" s="64"/>
      <c r="Q1" s="64"/>
      <c r="R1" s="64"/>
    </row>
    <row r="2" spans="1:18" ht="15.75" x14ac:dyDescent="0.25">
      <c r="A2" s="25"/>
      <c r="B2" s="26"/>
      <c r="L2" s="16"/>
      <c r="M2" s="16"/>
      <c r="N2" s="16"/>
      <c r="O2" s="16"/>
      <c r="P2" s="16"/>
      <c r="Q2" s="16"/>
      <c r="R2" s="16"/>
    </row>
    <row r="3" spans="1:18" ht="15.75" x14ac:dyDescent="0.25">
      <c r="A3" s="25"/>
      <c r="B3" s="26"/>
      <c r="N3" s="4" t="s">
        <v>39</v>
      </c>
      <c r="O3" s="4"/>
      <c r="P3" s="4"/>
      <c r="Q3" s="4"/>
      <c r="R3" s="5"/>
    </row>
    <row r="4" spans="1:18" ht="15.75" x14ac:dyDescent="0.25">
      <c r="A4" s="26"/>
      <c r="B4" s="26"/>
      <c r="N4" s="4" t="s">
        <v>47</v>
      </c>
      <c r="O4" s="4"/>
      <c r="P4" s="4"/>
      <c r="Q4" s="4"/>
      <c r="R4" s="5"/>
    </row>
    <row r="5" spans="1:18" ht="15.75" x14ac:dyDescent="0.25">
      <c r="A5" s="26"/>
      <c r="B5" s="26"/>
      <c r="N5" s="4"/>
      <c r="O5" s="4"/>
      <c r="P5" s="4"/>
      <c r="Q5" s="4"/>
      <c r="R5" s="5"/>
    </row>
    <row r="6" spans="1:18" ht="15.75" x14ac:dyDescent="0.25">
      <c r="A6" s="26"/>
      <c r="B6" s="26"/>
      <c r="N6" s="4" t="s">
        <v>48</v>
      </c>
      <c r="O6" s="4"/>
      <c r="P6" s="4"/>
      <c r="Q6" s="4"/>
      <c r="R6" s="5"/>
    </row>
    <row r="7" spans="1:18" ht="15.75" x14ac:dyDescent="0.25">
      <c r="A7" s="27"/>
      <c r="B7" s="26"/>
      <c r="N7" s="4" t="s">
        <v>57</v>
      </c>
      <c r="O7" s="4"/>
      <c r="P7" s="4"/>
      <c r="Q7" s="4"/>
      <c r="R7" s="5"/>
    </row>
    <row r="8" spans="1:18" ht="18" customHeight="1" x14ac:dyDescent="0.25">
      <c r="A8" s="65" t="s">
        <v>52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ht="18.75" customHeight="1" x14ac:dyDescent="0.25">
      <c r="A9" s="66" t="s">
        <v>58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ht="10.5" customHeight="1" x14ac:dyDescent="0.25">
      <c r="A10" s="27"/>
      <c r="B10" s="27"/>
      <c r="C10" s="27"/>
      <c r="L10" s="16"/>
      <c r="M10" s="16"/>
      <c r="N10" s="16"/>
      <c r="O10" s="16"/>
      <c r="P10" s="16"/>
      <c r="Q10" s="16"/>
      <c r="R10" s="16"/>
    </row>
    <row r="11" spans="1:18" ht="18" customHeight="1" x14ac:dyDescent="0.25">
      <c r="A11" s="67" t="s">
        <v>0</v>
      </c>
      <c r="B11" s="68"/>
      <c r="C11" s="69"/>
      <c r="D11" s="56" t="s">
        <v>12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56" t="s">
        <v>8</v>
      </c>
      <c r="Q11" s="57"/>
      <c r="R11" s="58"/>
    </row>
    <row r="12" spans="1:18" ht="13.5" customHeight="1" x14ac:dyDescent="0.25">
      <c r="A12" s="51" t="s">
        <v>1</v>
      </c>
      <c r="B12" s="62" t="s">
        <v>2</v>
      </c>
      <c r="C12" s="51" t="s">
        <v>3</v>
      </c>
      <c r="D12" s="56" t="s">
        <v>5</v>
      </c>
      <c r="E12" s="57"/>
      <c r="F12" s="58"/>
      <c r="G12" s="56" t="s">
        <v>4</v>
      </c>
      <c r="H12" s="57"/>
      <c r="I12" s="58"/>
      <c r="J12" s="56" t="s">
        <v>6</v>
      </c>
      <c r="K12" s="57"/>
      <c r="L12" s="58"/>
      <c r="M12" s="56" t="s">
        <v>7</v>
      </c>
      <c r="N12" s="57"/>
      <c r="O12" s="58"/>
      <c r="P12" s="51" t="s">
        <v>9</v>
      </c>
      <c r="Q12" s="51" t="s">
        <v>10</v>
      </c>
      <c r="R12" s="51" t="s">
        <v>11</v>
      </c>
    </row>
    <row r="13" spans="1:18" ht="18.75" customHeight="1" x14ac:dyDescent="0.25">
      <c r="A13" s="52"/>
      <c r="B13" s="63"/>
      <c r="C13" s="52"/>
      <c r="D13" s="6" t="s">
        <v>14</v>
      </c>
      <c r="E13" s="6" t="s">
        <v>15</v>
      </c>
      <c r="F13" s="6" t="s">
        <v>16</v>
      </c>
      <c r="G13" s="6" t="s">
        <v>14</v>
      </c>
      <c r="H13" s="6" t="s">
        <v>15</v>
      </c>
      <c r="I13" s="6" t="s">
        <v>16</v>
      </c>
      <c r="J13" s="6" t="s">
        <v>14</v>
      </c>
      <c r="K13" s="6" t="s">
        <v>15</v>
      </c>
      <c r="L13" s="6" t="s">
        <v>16</v>
      </c>
      <c r="M13" s="6" t="s">
        <v>14</v>
      </c>
      <c r="N13" s="6" t="s">
        <v>15</v>
      </c>
      <c r="O13" s="6" t="s">
        <v>16</v>
      </c>
      <c r="P13" s="52"/>
      <c r="Q13" s="52"/>
      <c r="R13" s="52"/>
    </row>
    <row r="14" spans="1:18" ht="15.75" x14ac:dyDescent="0.25">
      <c r="A14" s="21">
        <v>1</v>
      </c>
      <c r="B14" s="20" t="s">
        <v>13</v>
      </c>
      <c r="C14" s="20" t="s">
        <v>53</v>
      </c>
      <c r="D14" s="41">
        <v>1</v>
      </c>
      <c r="E14" s="41">
        <v>2</v>
      </c>
      <c r="F14" s="41">
        <v>13</v>
      </c>
      <c r="G14" s="41"/>
      <c r="H14" s="41"/>
      <c r="I14" s="41"/>
      <c r="J14" s="41"/>
      <c r="K14" s="41"/>
      <c r="L14" s="41"/>
      <c r="M14" s="41"/>
      <c r="N14" s="41"/>
      <c r="O14" s="41"/>
      <c r="P14" s="41">
        <f t="shared" ref="P14:R18" si="0">SUM(D14+G14+J14+M14)</f>
        <v>1</v>
      </c>
      <c r="Q14" s="41">
        <f t="shared" si="0"/>
        <v>2</v>
      </c>
      <c r="R14" s="41">
        <f t="shared" si="0"/>
        <v>13</v>
      </c>
    </row>
    <row r="15" spans="1:18" ht="15.75" x14ac:dyDescent="0.25">
      <c r="A15" s="41">
        <v>2</v>
      </c>
      <c r="B15" s="34" t="s">
        <v>34</v>
      </c>
      <c r="C15" s="20" t="s">
        <v>51</v>
      </c>
      <c r="D15" s="41">
        <v>2</v>
      </c>
      <c r="E15" s="41">
        <v>2</v>
      </c>
      <c r="F15" s="41">
        <v>20</v>
      </c>
      <c r="G15" s="41"/>
      <c r="H15" s="41"/>
      <c r="I15" s="41"/>
      <c r="J15" s="41"/>
      <c r="K15" s="41"/>
      <c r="L15" s="41"/>
      <c r="M15" s="41"/>
      <c r="N15" s="41"/>
      <c r="O15" s="41"/>
      <c r="P15" s="41">
        <f t="shared" si="0"/>
        <v>2</v>
      </c>
      <c r="Q15" s="41">
        <f t="shared" si="0"/>
        <v>2</v>
      </c>
      <c r="R15" s="41">
        <f t="shared" si="0"/>
        <v>20</v>
      </c>
    </row>
    <row r="16" spans="1:18" ht="15.75" x14ac:dyDescent="0.25">
      <c r="A16" s="41">
        <v>3</v>
      </c>
      <c r="B16" s="42" t="s">
        <v>34</v>
      </c>
      <c r="C16" s="20" t="s">
        <v>49</v>
      </c>
      <c r="D16" s="41">
        <v>1</v>
      </c>
      <c r="E16" s="41">
        <v>2</v>
      </c>
      <c r="F16" s="41">
        <v>12</v>
      </c>
      <c r="G16" s="41">
        <v>1</v>
      </c>
      <c r="H16" s="41">
        <v>2</v>
      </c>
      <c r="I16" s="41">
        <v>12</v>
      </c>
      <c r="J16" s="41"/>
      <c r="K16" s="41"/>
      <c r="L16" s="41"/>
      <c r="M16" s="41"/>
      <c r="N16" s="41"/>
      <c r="O16" s="41"/>
      <c r="P16" s="41">
        <f t="shared" si="0"/>
        <v>2</v>
      </c>
      <c r="Q16" s="41">
        <f t="shared" si="0"/>
        <v>4</v>
      </c>
      <c r="R16" s="41">
        <f t="shared" si="0"/>
        <v>24</v>
      </c>
    </row>
    <row r="17" spans="1:20" s="35" customFormat="1" ht="15.75" x14ac:dyDescent="0.25">
      <c r="A17" s="21">
        <v>4</v>
      </c>
      <c r="B17" s="20" t="s">
        <v>42</v>
      </c>
      <c r="C17" s="20" t="s">
        <v>55</v>
      </c>
      <c r="D17" s="41"/>
      <c r="E17" s="41"/>
      <c r="F17" s="41"/>
      <c r="G17" s="41"/>
      <c r="H17" s="41"/>
      <c r="I17" s="41"/>
      <c r="J17" s="41"/>
      <c r="K17" s="41"/>
      <c r="L17" s="41"/>
      <c r="M17" s="41">
        <v>1</v>
      </c>
      <c r="N17" s="41">
        <v>4</v>
      </c>
      <c r="O17" s="41">
        <v>12</v>
      </c>
      <c r="P17" s="41">
        <f t="shared" si="0"/>
        <v>1</v>
      </c>
      <c r="Q17" s="41">
        <f t="shared" si="0"/>
        <v>4</v>
      </c>
      <c r="R17" s="41">
        <f t="shared" si="0"/>
        <v>12</v>
      </c>
    </row>
    <row r="18" spans="1:20" ht="16.5" thickBot="1" x14ac:dyDescent="0.3">
      <c r="A18" s="21">
        <v>5</v>
      </c>
      <c r="B18" s="18" t="s">
        <v>50</v>
      </c>
      <c r="C18" s="43" t="s">
        <v>30</v>
      </c>
      <c r="D18" s="17"/>
      <c r="E18" s="17"/>
      <c r="F18" s="17"/>
      <c r="G18" s="17">
        <v>1</v>
      </c>
      <c r="H18" s="17">
        <v>2</v>
      </c>
      <c r="I18" s="17">
        <v>13</v>
      </c>
      <c r="J18" s="17"/>
      <c r="K18" s="17"/>
      <c r="L18" s="17"/>
      <c r="M18" s="17"/>
      <c r="N18" s="17"/>
      <c r="O18" s="17"/>
      <c r="P18" s="41">
        <f t="shared" si="0"/>
        <v>1</v>
      </c>
      <c r="Q18" s="41">
        <f t="shared" si="0"/>
        <v>2</v>
      </c>
      <c r="R18" s="41">
        <f t="shared" si="0"/>
        <v>13</v>
      </c>
    </row>
    <row r="19" spans="1:20" ht="22.5" customHeight="1" x14ac:dyDescent="0.2">
      <c r="A19" s="59" t="s">
        <v>17</v>
      </c>
      <c r="B19" s="60"/>
      <c r="C19" s="61"/>
      <c r="D19" s="50">
        <f t="shared" ref="D19:L19" si="1">SUM(D14:D18)</f>
        <v>4</v>
      </c>
      <c r="E19" s="50">
        <f t="shared" si="1"/>
        <v>6</v>
      </c>
      <c r="F19" s="50">
        <f t="shared" si="1"/>
        <v>45</v>
      </c>
      <c r="G19" s="50">
        <f t="shared" si="1"/>
        <v>2</v>
      </c>
      <c r="H19" s="50">
        <f t="shared" si="1"/>
        <v>4</v>
      </c>
      <c r="I19" s="50">
        <f t="shared" si="1"/>
        <v>25</v>
      </c>
      <c r="J19" s="50">
        <f t="shared" si="1"/>
        <v>0</v>
      </c>
      <c r="K19" s="50">
        <f t="shared" si="1"/>
        <v>0</v>
      </c>
      <c r="L19" s="50">
        <f t="shared" si="1"/>
        <v>0</v>
      </c>
      <c r="M19" s="50">
        <f t="shared" ref="M19:O19" si="2">SUM(M9:M18)</f>
        <v>1</v>
      </c>
      <c r="N19" s="50">
        <f t="shared" si="2"/>
        <v>4</v>
      </c>
      <c r="O19" s="50">
        <f t="shared" si="2"/>
        <v>12</v>
      </c>
      <c r="P19" s="50">
        <f>SUM(P14:P18)</f>
        <v>7</v>
      </c>
      <c r="Q19" s="50">
        <f>SUM(Q14:Q18)</f>
        <v>14</v>
      </c>
      <c r="R19" s="50">
        <f>SUM(R14:R18)</f>
        <v>82</v>
      </c>
    </row>
    <row r="20" spans="1:20" ht="31.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T20" s="24">
        <f>R19+R28+R38+R43</f>
        <v>310</v>
      </c>
    </row>
    <row r="21" spans="1:20" ht="15.75" x14ac:dyDescent="0.25">
      <c r="A21" s="36" t="s">
        <v>21</v>
      </c>
      <c r="B21" s="37"/>
      <c r="C21" s="38"/>
      <c r="D21" s="39"/>
      <c r="E21" s="39"/>
      <c r="F21" s="39"/>
      <c r="G21" s="39"/>
      <c r="H21" s="39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t="s">
        <v>28</v>
      </c>
    </row>
    <row r="22" spans="1:20" ht="15.75" x14ac:dyDescent="0.25">
      <c r="A22" s="13"/>
      <c r="B22" s="14"/>
      <c r="C22" s="14"/>
      <c r="D22" s="56" t="s">
        <v>12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56" t="s">
        <v>8</v>
      </c>
      <c r="Q22" s="57"/>
      <c r="R22" s="58"/>
    </row>
    <row r="23" spans="1:20" ht="15" customHeight="1" x14ac:dyDescent="0.25">
      <c r="A23" s="51" t="s">
        <v>1</v>
      </c>
      <c r="B23" s="62" t="s">
        <v>2</v>
      </c>
      <c r="C23" s="51" t="s">
        <v>3</v>
      </c>
      <c r="D23" s="56" t="s">
        <v>5</v>
      </c>
      <c r="E23" s="57"/>
      <c r="F23" s="58"/>
      <c r="G23" s="56" t="s">
        <v>4</v>
      </c>
      <c r="H23" s="57"/>
      <c r="I23" s="58"/>
      <c r="J23" s="56" t="s">
        <v>6</v>
      </c>
      <c r="K23" s="57"/>
      <c r="L23" s="58"/>
      <c r="M23" s="56" t="s">
        <v>7</v>
      </c>
      <c r="N23" s="57"/>
      <c r="O23" s="58"/>
      <c r="P23" s="51" t="s">
        <v>9</v>
      </c>
      <c r="Q23" s="51" t="s">
        <v>10</v>
      </c>
      <c r="R23" s="51" t="s">
        <v>11</v>
      </c>
      <c r="T23" s="1"/>
    </row>
    <row r="24" spans="1:20" ht="15.75" x14ac:dyDescent="0.25">
      <c r="A24" s="52"/>
      <c r="B24" s="63"/>
      <c r="C24" s="52"/>
      <c r="D24" s="6" t="s">
        <v>14</v>
      </c>
      <c r="E24" s="6" t="s">
        <v>15</v>
      </c>
      <c r="F24" s="6" t="s">
        <v>16</v>
      </c>
      <c r="G24" s="6" t="s">
        <v>14</v>
      </c>
      <c r="H24" s="6" t="s">
        <v>15</v>
      </c>
      <c r="I24" s="6" t="s">
        <v>16</v>
      </c>
      <c r="J24" s="6" t="s">
        <v>14</v>
      </c>
      <c r="K24" s="6" t="s">
        <v>15</v>
      </c>
      <c r="L24" s="6" t="s">
        <v>16</v>
      </c>
      <c r="M24" s="6" t="s">
        <v>14</v>
      </c>
      <c r="N24" s="6" t="s">
        <v>15</v>
      </c>
      <c r="O24" s="6" t="s">
        <v>16</v>
      </c>
      <c r="P24" s="52"/>
      <c r="Q24" s="52"/>
      <c r="R24" s="52"/>
    </row>
    <row r="25" spans="1:20" ht="15.75" x14ac:dyDescent="0.25">
      <c r="A25" s="21">
        <v>1</v>
      </c>
      <c r="B25" s="20" t="s">
        <v>18</v>
      </c>
      <c r="C25" s="20" t="s">
        <v>19</v>
      </c>
      <c r="D25" s="41">
        <v>1</v>
      </c>
      <c r="E25" s="41">
        <v>2</v>
      </c>
      <c r="F25" s="41">
        <v>13</v>
      </c>
      <c r="G25" s="41"/>
      <c r="H25" s="41"/>
      <c r="I25" s="41"/>
      <c r="J25" s="41"/>
      <c r="K25" s="41"/>
      <c r="L25" s="41"/>
      <c r="M25" s="41"/>
      <c r="N25" s="41"/>
      <c r="O25" s="41"/>
      <c r="P25" s="41">
        <f t="shared" ref="P25:R26" si="3">SUM(D25+G25+J25+M25)</f>
        <v>1</v>
      </c>
      <c r="Q25" s="41">
        <f t="shared" si="3"/>
        <v>2</v>
      </c>
      <c r="R25" s="41">
        <f t="shared" si="3"/>
        <v>13</v>
      </c>
    </row>
    <row r="26" spans="1:20" ht="15.75" x14ac:dyDescent="0.25">
      <c r="A26" s="21">
        <v>2</v>
      </c>
      <c r="B26" s="20" t="s">
        <v>18</v>
      </c>
      <c r="C26" s="20" t="s">
        <v>40</v>
      </c>
      <c r="D26" s="41"/>
      <c r="E26" s="41"/>
      <c r="F26" s="41"/>
      <c r="G26" s="41">
        <v>1</v>
      </c>
      <c r="H26" s="41">
        <v>2</v>
      </c>
      <c r="I26" s="41">
        <v>13</v>
      </c>
      <c r="J26" s="41"/>
      <c r="K26" s="41"/>
      <c r="L26" s="41"/>
      <c r="M26" s="41"/>
      <c r="N26" s="41"/>
      <c r="O26" s="41"/>
      <c r="P26" s="41">
        <f t="shared" si="3"/>
        <v>1</v>
      </c>
      <c r="Q26" s="41">
        <f t="shared" si="3"/>
        <v>2</v>
      </c>
      <c r="R26" s="41">
        <f t="shared" si="3"/>
        <v>13</v>
      </c>
    </row>
    <row r="27" spans="1:20" ht="16.5" thickBot="1" x14ac:dyDescent="0.3">
      <c r="A27" s="21">
        <v>3</v>
      </c>
      <c r="B27" s="20" t="s">
        <v>37</v>
      </c>
      <c r="C27" s="20" t="s">
        <v>59</v>
      </c>
      <c r="D27" s="41">
        <v>1</v>
      </c>
      <c r="E27" s="41">
        <v>1</v>
      </c>
      <c r="F27" s="41">
        <v>10</v>
      </c>
      <c r="G27" s="41">
        <v>7</v>
      </c>
      <c r="H27" s="41">
        <v>7</v>
      </c>
      <c r="I27" s="41">
        <v>75</v>
      </c>
      <c r="J27" s="41"/>
      <c r="K27" s="41"/>
      <c r="L27" s="41"/>
      <c r="M27" s="41"/>
      <c r="N27" s="41"/>
      <c r="O27" s="41"/>
      <c r="P27" s="41">
        <f t="shared" ref="P27:R27" si="4">SUM(D27+G27+J27+M27)</f>
        <v>8</v>
      </c>
      <c r="Q27" s="41">
        <f t="shared" si="4"/>
        <v>8</v>
      </c>
      <c r="R27" s="41">
        <f t="shared" si="4"/>
        <v>85</v>
      </c>
    </row>
    <row r="28" spans="1:20" ht="24" customHeight="1" x14ac:dyDescent="0.2">
      <c r="A28" s="59" t="s">
        <v>17</v>
      </c>
      <c r="B28" s="60"/>
      <c r="C28" s="61"/>
      <c r="D28" s="50">
        <f t="shared" ref="D28:L28" si="5">SUM(D25:D27)</f>
        <v>2</v>
      </c>
      <c r="E28" s="50">
        <f t="shared" si="5"/>
        <v>3</v>
      </c>
      <c r="F28" s="50">
        <f t="shared" si="5"/>
        <v>23</v>
      </c>
      <c r="G28" s="50">
        <f t="shared" si="5"/>
        <v>8</v>
      </c>
      <c r="H28" s="50">
        <f t="shared" si="5"/>
        <v>9</v>
      </c>
      <c r="I28" s="50">
        <f t="shared" si="5"/>
        <v>88</v>
      </c>
      <c r="J28" s="50">
        <f t="shared" si="5"/>
        <v>0</v>
      </c>
      <c r="K28" s="50">
        <f t="shared" si="5"/>
        <v>0</v>
      </c>
      <c r="L28" s="50">
        <f t="shared" si="5"/>
        <v>0</v>
      </c>
      <c r="M28" s="50">
        <v>0</v>
      </c>
      <c r="N28" s="50">
        <v>0</v>
      </c>
      <c r="O28" s="50">
        <v>0</v>
      </c>
      <c r="P28" s="50">
        <f>SUM(P25:P27)</f>
        <v>10</v>
      </c>
      <c r="Q28" s="50">
        <f>SUM(Q25:Q27)</f>
        <v>12</v>
      </c>
      <c r="R28" s="50">
        <f>SUM(R25:R27)</f>
        <v>111</v>
      </c>
    </row>
    <row r="29" spans="1:20" ht="18.75" customHeight="1" x14ac:dyDescent="0.2">
      <c r="A29" s="48"/>
      <c r="B29" s="48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20" ht="15.75" x14ac:dyDescent="0.25">
      <c r="A30" s="67" t="s">
        <v>20</v>
      </c>
      <c r="B30" s="68"/>
      <c r="C30" s="69"/>
      <c r="D30" s="56" t="s">
        <v>12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6" t="s">
        <v>8</v>
      </c>
      <c r="Q30" s="57"/>
      <c r="R30" s="58"/>
    </row>
    <row r="31" spans="1:20" ht="13.5" customHeight="1" x14ac:dyDescent="0.2">
      <c r="A31" s="113" t="s">
        <v>1</v>
      </c>
      <c r="B31" s="115" t="s">
        <v>2</v>
      </c>
      <c r="C31" s="113" t="s">
        <v>3</v>
      </c>
      <c r="D31" s="53" t="s">
        <v>5</v>
      </c>
      <c r="E31" s="54"/>
      <c r="F31" s="55"/>
      <c r="G31" s="53" t="s">
        <v>4</v>
      </c>
      <c r="H31" s="54"/>
      <c r="I31" s="55"/>
      <c r="J31" s="53" t="s">
        <v>6</v>
      </c>
      <c r="K31" s="54"/>
      <c r="L31" s="55"/>
      <c r="M31" s="53" t="s">
        <v>7</v>
      </c>
      <c r="N31" s="54"/>
      <c r="O31" s="55"/>
      <c r="P31" s="113" t="s">
        <v>9</v>
      </c>
      <c r="Q31" s="113" t="s">
        <v>10</v>
      </c>
      <c r="R31" s="113" t="s">
        <v>11</v>
      </c>
    </row>
    <row r="32" spans="1:20" ht="15.75" x14ac:dyDescent="0.2">
      <c r="A32" s="114"/>
      <c r="B32" s="116"/>
      <c r="C32" s="114"/>
      <c r="D32" s="15" t="s">
        <v>14</v>
      </c>
      <c r="E32" s="15" t="s">
        <v>15</v>
      </c>
      <c r="F32" s="15" t="s">
        <v>16</v>
      </c>
      <c r="G32" s="15" t="s">
        <v>14</v>
      </c>
      <c r="H32" s="15" t="s">
        <v>15</v>
      </c>
      <c r="I32" s="15" t="s">
        <v>16</v>
      </c>
      <c r="J32" s="15" t="s">
        <v>14</v>
      </c>
      <c r="K32" s="15" t="s">
        <v>15</v>
      </c>
      <c r="L32" s="15" t="s">
        <v>16</v>
      </c>
      <c r="M32" s="15" t="s">
        <v>14</v>
      </c>
      <c r="N32" s="15" t="s">
        <v>15</v>
      </c>
      <c r="O32" s="15" t="s">
        <v>16</v>
      </c>
      <c r="P32" s="114"/>
      <c r="Q32" s="114"/>
      <c r="R32" s="114"/>
    </row>
    <row r="33" spans="1:20" s="46" customFormat="1" ht="20.25" customHeight="1" x14ac:dyDescent="0.2">
      <c r="A33" s="47">
        <v>1</v>
      </c>
      <c r="B33" s="42" t="s">
        <v>38</v>
      </c>
      <c r="C33" s="44" t="s">
        <v>44</v>
      </c>
      <c r="D33" s="17">
        <v>1</v>
      </c>
      <c r="E33" s="17">
        <v>1</v>
      </c>
      <c r="F33" s="41">
        <v>14</v>
      </c>
      <c r="G33" s="17">
        <v>1</v>
      </c>
      <c r="H33" s="17">
        <v>1</v>
      </c>
      <c r="I33" s="17">
        <v>13</v>
      </c>
      <c r="J33" s="17"/>
      <c r="K33" s="17"/>
      <c r="L33" s="17"/>
      <c r="M33" s="17"/>
      <c r="N33" s="17"/>
      <c r="O33" s="17"/>
      <c r="P33" s="41">
        <f t="shared" ref="P33" si="6">SUM(D33+G33+J33+M33)</f>
        <v>2</v>
      </c>
      <c r="Q33" s="41">
        <f t="shared" ref="Q33" si="7">SUM(E33+H33+K33+N33)</f>
        <v>2</v>
      </c>
      <c r="R33" s="41">
        <f t="shared" ref="R33" si="8">SUM(F33+I33+L33+O33)</f>
        <v>27</v>
      </c>
    </row>
    <row r="34" spans="1:20" ht="15.75" x14ac:dyDescent="0.2">
      <c r="A34" s="40">
        <v>2</v>
      </c>
      <c r="B34" s="43" t="s">
        <v>35</v>
      </c>
      <c r="C34" s="45" t="s">
        <v>45</v>
      </c>
      <c r="D34" s="17">
        <v>1</v>
      </c>
      <c r="E34" s="17">
        <v>4</v>
      </c>
      <c r="F34" s="17">
        <v>12</v>
      </c>
      <c r="G34" s="17"/>
      <c r="H34" s="17"/>
      <c r="I34" s="17"/>
      <c r="J34" s="17"/>
      <c r="K34" s="17"/>
      <c r="L34" s="17"/>
      <c r="M34" s="17"/>
      <c r="N34" s="17"/>
      <c r="O34" s="17"/>
      <c r="P34" s="41">
        <f t="shared" ref="P34:P37" si="9">SUM(D34+G34+J34+M34)</f>
        <v>1</v>
      </c>
      <c r="Q34" s="41">
        <f t="shared" ref="Q34:Q37" si="10">SUM(E34+H34+K34+N34)</f>
        <v>4</v>
      </c>
      <c r="R34" s="41">
        <f t="shared" ref="R34:R37" si="11">SUM(F34+I34+L34+O34)</f>
        <v>12</v>
      </c>
    </row>
    <row r="35" spans="1:20" ht="30" customHeight="1" x14ac:dyDescent="0.2">
      <c r="A35" s="40">
        <v>3</v>
      </c>
      <c r="B35" s="45" t="s">
        <v>41</v>
      </c>
      <c r="C35" s="43" t="s">
        <v>54</v>
      </c>
      <c r="D35" s="17">
        <v>2</v>
      </c>
      <c r="E35" s="17">
        <v>4</v>
      </c>
      <c r="F35" s="17">
        <v>20</v>
      </c>
      <c r="G35" s="17"/>
      <c r="H35" s="17"/>
      <c r="I35" s="17"/>
      <c r="J35" s="17"/>
      <c r="K35" s="17"/>
      <c r="L35" s="17"/>
      <c r="M35" s="17"/>
      <c r="N35" s="17"/>
      <c r="O35" s="17"/>
      <c r="P35" s="41">
        <f t="shared" si="9"/>
        <v>2</v>
      </c>
      <c r="Q35" s="41">
        <f t="shared" si="10"/>
        <v>4</v>
      </c>
      <c r="R35" s="41">
        <f t="shared" si="11"/>
        <v>20</v>
      </c>
    </row>
    <row r="36" spans="1:20" ht="21.75" customHeight="1" x14ac:dyDescent="0.2">
      <c r="A36" s="40">
        <v>4</v>
      </c>
      <c r="B36" s="45" t="s">
        <v>43</v>
      </c>
      <c r="C36" s="45" t="s">
        <v>46</v>
      </c>
      <c r="D36" s="17">
        <v>2</v>
      </c>
      <c r="E36" s="17">
        <v>4</v>
      </c>
      <c r="F36" s="17">
        <v>10</v>
      </c>
      <c r="G36" s="17"/>
      <c r="H36" s="17"/>
      <c r="I36" s="17"/>
      <c r="J36" s="17"/>
      <c r="K36" s="17"/>
      <c r="L36" s="17"/>
      <c r="M36" s="17"/>
      <c r="N36" s="17"/>
      <c r="O36" s="17"/>
      <c r="P36" s="41">
        <f t="shared" si="9"/>
        <v>2</v>
      </c>
      <c r="Q36" s="41">
        <f t="shared" si="10"/>
        <v>4</v>
      </c>
      <c r="R36" s="41">
        <f t="shared" si="11"/>
        <v>10</v>
      </c>
    </row>
    <row r="37" spans="1:20" ht="16.5" thickBot="1" x14ac:dyDescent="0.3">
      <c r="A37" s="8">
        <v>5</v>
      </c>
      <c r="B37" s="43" t="s">
        <v>36</v>
      </c>
      <c r="C37" s="43" t="s">
        <v>56</v>
      </c>
      <c r="D37" s="17">
        <v>1</v>
      </c>
      <c r="E37" s="17">
        <v>2</v>
      </c>
      <c r="F37" s="17">
        <v>15</v>
      </c>
      <c r="G37" s="17"/>
      <c r="H37" s="17"/>
      <c r="I37" s="17"/>
      <c r="J37" s="17">
        <v>1</v>
      </c>
      <c r="K37" s="17">
        <v>2</v>
      </c>
      <c r="L37" s="17">
        <v>13</v>
      </c>
      <c r="M37" s="17"/>
      <c r="N37" s="17"/>
      <c r="O37" s="17"/>
      <c r="P37" s="41">
        <f t="shared" si="9"/>
        <v>2</v>
      </c>
      <c r="Q37" s="41">
        <f t="shared" si="10"/>
        <v>4</v>
      </c>
      <c r="R37" s="41">
        <f t="shared" si="11"/>
        <v>28</v>
      </c>
    </row>
    <row r="38" spans="1:20" ht="27.75" customHeight="1" x14ac:dyDescent="0.2">
      <c r="A38" s="111" t="s">
        <v>17</v>
      </c>
      <c r="B38" s="112"/>
      <c r="C38" s="112"/>
      <c r="D38" s="50">
        <f t="shared" ref="D38:L38" si="12">SUM(D33:D37)</f>
        <v>7</v>
      </c>
      <c r="E38" s="50">
        <f t="shared" si="12"/>
        <v>15</v>
      </c>
      <c r="F38" s="50">
        <f t="shared" si="12"/>
        <v>71</v>
      </c>
      <c r="G38" s="50">
        <f t="shared" si="12"/>
        <v>1</v>
      </c>
      <c r="H38" s="50">
        <f t="shared" si="12"/>
        <v>1</v>
      </c>
      <c r="I38" s="50">
        <f t="shared" si="12"/>
        <v>13</v>
      </c>
      <c r="J38" s="50">
        <f t="shared" si="12"/>
        <v>1</v>
      </c>
      <c r="K38" s="50">
        <f t="shared" si="12"/>
        <v>2</v>
      </c>
      <c r="L38" s="50">
        <f t="shared" si="12"/>
        <v>13</v>
      </c>
      <c r="M38" s="50">
        <f t="shared" ref="M38:O38" si="13">SUM(M28:M37)</f>
        <v>0</v>
      </c>
      <c r="N38" s="50">
        <f t="shared" si="13"/>
        <v>0</v>
      </c>
      <c r="O38" s="50">
        <f t="shared" si="13"/>
        <v>0</v>
      </c>
      <c r="P38" s="50">
        <f>SUM(P33:P37)</f>
        <v>9</v>
      </c>
      <c r="Q38" s="50">
        <f>SUM(Q33:Q37)</f>
        <v>18</v>
      </c>
      <c r="R38" s="50">
        <f>SUM(R33:R37)</f>
        <v>97</v>
      </c>
    </row>
    <row r="39" spans="1:20" ht="15" customHeight="1" x14ac:dyDescent="0.25">
      <c r="A39" s="101" t="s">
        <v>33</v>
      </c>
      <c r="B39" s="102"/>
      <c r="C39" s="103"/>
      <c r="D39" s="79" t="s">
        <v>12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104"/>
      <c r="P39" s="79" t="s">
        <v>8</v>
      </c>
      <c r="Q39" s="80"/>
      <c r="R39" s="81"/>
    </row>
    <row r="40" spans="1:20" ht="12.75" customHeight="1" x14ac:dyDescent="0.25">
      <c r="A40" s="109" t="s">
        <v>1</v>
      </c>
      <c r="B40" s="107" t="s">
        <v>2</v>
      </c>
      <c r="C40" s="82" t="s">
        <v>3</v>
      </c>
      <c r="D40" s="67" t="s">
        <v>5</v>
      </c>
      <c r="E40" s="68"/>
      <c r="F40" s="69"/>
      <c r="G40" s="67" t="s">
        <v>4</v>
      </c>
      <c r="H40" s="68"/>
      <c r="I40" s="69"/>
      <c r="J40" s="67" t="s">
        <v>6</v>
      </c>
      <c r="K40" s="68"/>
      <c r="L40" s="69"/>
      <c r="M40" s="67" t="s">
        <v>7</v>
      </c>
      <c r="N40" s="68"/>
      <c r="O40" s="69"/>
      <c r="P40" s="82" t="s">
        <v>9</v>
      </c>
      <c r="Q40" s="82" t="s">
        <v>10</v>
      </c>
      <c r="R40" s="84" t="s">
        <v>11</v>
      </c>
    </row>
    <row r="41" spans="1:20" ht="15.75" x14ac:dyDescent="0.25">
      <c r="A41" s="110"/>
      <c r="B41" s="108"/>
      <c r="C41" s="83"/>
      <c r="D41" s="32" t="s">
        <v>14</v>
      </c>
      <c r="E41" s="32" t="s">
        <v>15</v>
      </c>
      <c r="F41" s="32" t="s">
        <v>16</v>
      </c>
      <c r="G41" s="32" t="s">
        <v>14</v>
      </c>
      <c r="H41" s="32" t="s">
        <v>15</v>
      </c>
      <c r="I41" s="32" t="s">
        <v>16</v>
      </c>
      <c r="J41" s="32" t="s">
        <v>14</v>
      </c>
      <c r="K41" s="32" t="s">
        <v>15</v>
      </c>
      <c r="L41" s="32" t="s">
        <v>16</v>
      </c>
      <c r="M41" s="32" t="s">
        <v>14</v>
      </c>
      <c r="N41" s="32" t="s">
        <v>15</v>
      </c>
      <c r="O41" s="32" t="s">
        <v>16</v>
      </c>
      <c r="P41" s="83"/>
      <c r="Q41" s="83"/>
      <c r="R41" s="85"/>
    </row>
    <row r="42" spans="1:20" ht="16.5" customHeight="1" thickBot="1" x14ac:dyDescent="0.3">
      <c r="A42" s="33">
        <v>1</v>
      </c>
      <c r="B42" s="34" t="s">
        <v>37</v>
      </c>
      <c r="C42" s="20" t="s">
        <v>31</v>
      </c>
      <c r="D42" s="21">
        <v>1</v>
      </c>
      <c r="E42" s="21">
        <v>1</v>
      </c>
      <c r="F42" s="21">
        <v>10</v>
      </c>
      <c r="G42" s="21">
        <v>1</v>
      </c>
      <c r="H42" s="21">
        <v>1</v>
      </c>
      <c r="I42" s="21">
        <v>10</v>
      </c>
      <c r="J42" s="21"/>
      <c r="K42" s="21"/>
      <c r="L42" s="21"/>
      <c r="M42" s="21"/>
      <c r="N42" s="21"/>
      <c r="O42" s="21"/>
      <c r="P42" s="21">
        <f t="shared" ref="P42" si="14">SUM(D42+G42+J42+M42)</f>
        <v>2</v>
      </c>
      <c r="Q42" s="21">
        <f t="shared" ref="Q42" si="15">SUM(E42+H42+K42+N42)</f>
        <v>2</v>
      </c>
      <c r="R42" s="21">
        <f t="shared" ref="R42" si="16">SUM(F42+I42+L42+O42)</f>
        <v>20</v>
      </c>
    </row>
    <row r="43" spans="1:20" ht="22.5" customHeight="1" thickBot="1" x14ac:dyDescent="0.25">
      <c r="A43" s="105" t="s">
        <v>17</v>
      </c>
      <c r="B43" s="106"/>
      <c r="C43" s="106"/>
      <c r="D43" s="50">
        <f t="shared" ref="D43:R43" si="17">SUM(D42)</f>
        <v>1</v>
      </c>
      <c r="E43" s="50">
        <f t="shared" si="17"/>
        <v>1</v>
      </c>
      <c r="F43" s="50">
        <f t="shared" si="17"/>
        <v>10</v>
      </c>
      <c r="G43" s="50">
        <f t="shared" si="17"/>
        <v>1</v>
      </c>
      <c r="H43" s="50">
        <f t="shared" si="17"/>
        <v>1</v>
      </c>
      <c r="I43" s="50">
        <f t="shared" si="17"/>
        <v>10</v>
      </c>
      <c r="J43" s="50">
        <f t="shared" si="17"/>
        <v>0</v>
      </c>
      <c r="K43" s="50">
        <f t="shared" si="17"/>
        <v>0</v>
      </c>
      <c r="L43" s="50">
        <f t="shared" si="17"/>
        <v>0</v>
      </c>
      <c r="M43" s="50">
        <f t="shared" si="17"/>
        <v>0</v>
      </c>
      <c r="N43" s="50">
        <f t="shared" si="17"/>
        <v>0</v>
      </c>
      <c r="O43" s="50">
        <f t="shared" si="17"/>
        <v>0</v>
      </c>
      <c r="P43" s="50">
        <f t="shared" si="17"/>
        <v>2</v>
      </c>
      <c r="Q43" s="50">
        <f t="shared" si="17"/>
        <v>2</v>
      </c>
      <c r="R43" s="50">
        <f t="shared" si="17"/>
        <v>20</v>
      </c>
    </row>
    <row r="44" spans="1:20" ht="16.5" thickBo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T44" t="s">
        <v>32</v>
      </c>
    </row>
    <row r="45" spans="1:20" ht="16.5" thickBot="1" x14ac:dyDescent="0.3">
      <c r="A45" s="16"/>
      <c r="B45" s="16"/>
      <c r="C45" s="99"/>
      <c r="D45" s="71" t="s">
        <v>5</v>
      </c>
      <c r="E45" s="72"/>
      <c r="F45" s="73"/>
      <c r="G45" s="71" t="s">
        <v>4</v>
      </c>
      <c r="H45" s="72"/>
      <c r="I45" s="73"/>
      <c r="J45" s="71" t="s">
        <v>6</v>
      </c>
      <c r="K45" s="72"/>
      <c r="L45" s="73"/>
      <c r="M45" s="71" t="s">
        <v>7</v>
      </c>
      <c r="N45" s="72"/>
      <c r="O45" s="73"/>
      <c r="P45" s="76" t="s">
        <v>8</v>
      </c>
      <c r="Q45" s="77"/>
      <c r="R45" s="78"/>
    </row>
    <row r="46" spans="1:20" ht="15.75" x14ac:dyDescent="0.25">
      <c r="A46" s="16"/>
      <c r="B46" s="16"/>
      <c r="C46" s="100"/>
      <c r="D46" s="6" t="s">
        <v>14</v>
      </c>
      <c r="E46" s="6" t="s">
        <v>15</v>
      </c>
      <c r="F46" s="6" t="s">
        <v>16</v>
      </c>
      <c r="G46" s="6" t="s">
        <v>14</v>
      </c>
      <c r="H46" s="6" t="s">
        <v>15</v>
      </c>
      <c r="I46" s="6" t="s">
        <v>16</v>
      </c>
      <c r="J46" s="6" t="s">
        <v>14</v>
      </c>
      <c r="K46" s="6" t="s">
        <v>15</v>
      </c>
      <c r="L46" s="6" t="s">
        <v>16</v>
      </c>
      <c r="M46" s="6" t="s">
        <v>14</v>
      </c>
      <c r="N46" s="6" t="s">
        <v>15</v>
      </c>
      <c r="O46" s="6" t="s">
        <v>16</v>
      </c>
      <c r="P46" s="6" t="s">
        <v>9</v>
      </c>
      <c r="Q46" s="6" t="s">
        <v>10</v>
      </c>
      <c r="R46" s="23" t="s">
        <v>11</v>
      </c>
    </row>
    <row r="47" spans="1:20" ht="15.75" x14ac:dyDescent="0.25">
      <c r="A47" s="16"/>
      <c r="B47" s="4"/>
      <c r="C47" s="29" t="s">
        <v>29</v>
      </c>
      <c r="D47" s="28">
        <f t="shared" ref="D47:N47" si="18">D19+D28+D38+D43</f>
        <v>14</v>
      </c>
      <c r="E47" s="28">
        <f t="shared" si="18"/>
        <v>25</v>
      </c>
      <c r="F47" s="28">
        <f t="shared" si="18"/>
        <v>149</v>
      </c>
      <c r="G47" s="28">
        <f t="shared" si="18"/>
        <v>12</v>
      </c>
      <c r="H47" s="28">
        <f t="shared" si="18"/>
        <v>15</v>
      </c>
      <c r="I47" s="28">
        <f t="shared" si="18"/>
        <v>136</v>
      </c>
      <c r="J47" s="28">
        <f t="shared" si="18"/>
        <v>1</v>
      </c>
      <c r="K47" s="28">
        <f t="shared" si="18"/>
        <v>2</v>
      </c>
      <c r="L47" s="28">
        <f t="shared" si="18"/>
        <v>13</v>
      </c>
      <c r="M47" s="28">
        <f t="shared" si="18"/>
        <v>1</v>
      </c>
      <c r="N47" s="28">
        <f t="shared" si="18"/>
        <v>4</v>
      </c>
      <c r="O47" s="28">
        <f>O19++O28+O38+O43</f>
        <v>12</v>
      </c>
      <c r="P47" s="28">
        <f>P19+P28+P38+P43</f>
        <v>28</v>
      </c>
      <c r="Q47" s="28">
        <f>Q19++Q28+Q38+Q43</f>
        <v>46</v>
      </c>
      <c r="R47" s="30">
        <f>R19+R28+R38+R43</f>
        <v>310</v>
      </c>
    </row>
    <row r="48" spans="1:20" ht="15.75" x14ac:dyDescent="0.25">
      <c r="A48" s="4"/>
      <c r="B48" s="4"/>
      <c r="C48" s="9"/>
      <c r="D48" s="9"/>
      <c r="E48" s="9"/>
      <c r="F48" s="31"/>
      <c r="G48" s="9"/>
      <c r="H48" s="9"/>
      <c r="I48" s="7"/>
      <c r="J48" s="9"/>
      <c r="K48" s="9"/>
      <c r="L48" s="9"/>
      <c r="M48" s="9"/>
      <c r="N48" s="9"/>
      <c r="O48" s="9"/>
      <c r="P48" s="9"/>
      <c r="Q48" s="9"/>
      <c r="R48" s="7"/>
    </row>
    <row r="49" spans="1:1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x14ac:dyDescent="0.25">
      <c r="A50" s="4"/>
      <c r="B50" s="4"/>
      <c r="C50" s="91" t="s">
        <v>22</v>
      </c>
      <c r="D50" s="92"/>
      <c r="E50" s="92"/>
      <c r="F50" s="93"/>
      <c r="G50" s="94">
        <f>Q47/18</f>
        <v>2.5555555555555554</v>
      </c>
      <c r="H50" s="95"/>
      <c r="I50" s="95"/>
      <c r="J50" s="4"/>
      <c r="K50" s="4"/>
      <c r="L50" s="4"/>
      <c r="M50" s="4"/>
      <c r="N50" s="4"/>
      <c r="O50" s="4"/>
      <c r="P50" s="4"/>
      <c r="Q50" s="4"/>
      <c r="R50" s="4"/>
    </row>
    <row r="51" spans="1:18" ht="15.75" x14ac:dyDescent="0.25">
      <c r="A51" s="88" t="s">
        <v>27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 ht="15.75" x14ac:dyDescent="0.25">
      <c r="A52" s="4"/>
      <c r="B52" s="4"/>
      <c r="C52" s="96"/>
      <c r="D52" s="89" t="s">
        <v>5</v>
      </c>
      <c r="E52" s="90"/>
      <c r="F52" s="89" t="s">
        <v>4</v>
      </c>
      <c r="G52" s="90"/>
      <c r="H52" s="89" t="s">
        <v>6</v>
      </c>
      <c r="I52" s="90"/>
      <c r="J52" s="89" t="s">
        <v>7</v>
      </c>
      <c r="K52" s="90"/>
      <c r="L52" s="89" t="s">
        <v>8</v>
      </c>
      <c r="M52" s="98"/>
      <c r="N52" s="98"/>
      <c r="O52" s="90"/>
      <c r="P52" s="4"/>
      <c r="Q52" s="4"/>
      <c r="R52" s="4"/>
    </row>
    <row r="53" spans="1:18" ht="15.75" x14ac:dyDescent="0.25">
      <c r="A53" s="4"/>
      <c r="B53" s="4"/>
      <c r="C53" s="97"/>
      <c r="D53" s="8" t="s">
        <v>26</v>
      </c>
      <c r="E53" s="8" t="s">
        <v>25</v>
      </c>
      <c r="F53" s="8" t="s">
        <v>26</v>
      </c>
      <c r="G53" s="8" t="s">
        <v>25</v>
      </c>
      <c r="H53" s="8" t="s">
        <v>26</v>
      </c>
      <c r="I53" s="8" t="s">
        <v>25</v>
      </c>
      <c r="J53" s="8" t="s">
        <v>26</v>
      </c>
      <c r="K53" s="8" t="s">
        <v>25</v>
      </c>
      <c r="L53" s="89" t="s">
        <v>26</v>
      </c>
      <c r="M53" s="90"/>
      <c r="N53" s="89" t="s">
        <v>25</v>
      </c>
      <c r="O53" s="90"/>
      <c r="P53" s="4"/>
      <c r="Q53" s="4"/>
      <c r="R53" s="4"/>
    </row>
    <row r="54" spans="1:18" ht="15.75" x14ac:dyDescent="0.25">
      <c r="A54" s="4"/>
      <c r="B54" s="4"/>
      <c r="C54" s="19" t="s">
        <v>23</v>
      </c>
      <c r="D54" s="9">
        <v>5</v>
      </c>
      <c r="E54" s="9">
        <v>13</v>
      </c>
      <c r="F54" s="9">
        <v>5</v>
      </c>
      <c r="G54" s="9">
        <v>12</v>
      </c>
      <c r="H54" s="9">
        <v>6</v>
      </c>
      <c r="I54" s="9">
        <v>11</v>
      </c>
      <c r="J54" s="9">
        <v>7</v>
      </c>
      <c r="K54" s="9">
        <v>9</v>
      </c>
      <c r="L54" s="89"/>
      <c r="M54" s="90"/>
      <c r="N54" s="89"/>
      <c r="O54" s="90"/>
      <c r="P54" s="4"/>
      <c r="Q54" s="4"/>
      <c r="R54" s="4"/>
    </row>
    <row r="55" spans="1:18" ht="15.75" x14ac:dyDescent="0.25">
      <c r="A55" s="4"/>
      <c r="B55" s="4"/>
      <c r="C55" s="19" t="s">
        <v>24</v>
      </c>
      <c r="D55" s="9">
        <f>E47/D47</f>
        <v>1.7857142857142858</v>
      </c>
      <c r="E55" s="9">
        <f>F47/D47</f>
        <v>10.642857142857142</v>
      </c>
      <c r="F55" s="9">
        <f>H47/G47</f>
        <v>1.25</v>
      </c>
      <c r="G55" s="9">
        <f>I47/G47</f>
        <v>11.333333333333334</v>
      </c>
      <c r="H55" s="9"/>
      <c r="I55" s="9"/>
      <c r="J55" s="9"/>
      <c r="K55" s="9"/>
      <c r="L55" s="74">
        <f>Q47/P47</f>
        <v>1.6428571428571428</v>
      </c>
      <c r="M55" s="75"/>
      <c r="N55" s="86">
        <f>R47/P47</f>
        <v>11.071428571428571</v>
      </c>
      <c r="O55" s="87"/>
      <c r="P55" s="4"/>
      <c r="Q55" s="4"/>
      <c r="R55" s="4"/>
    </row>
    <row r="56" spans="1:1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thickBot="1" x14ac:dyDescent="0.25">
      <c r="A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70"/>
      <c r="M58" s="70"/>
      <c r="N58" s="70"/>
      <c r="O58" s="70"/>
      <c r="P58" s="70"/>
      <c r="Q58" s="3"/>
      <c r="R58" s="3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</sheetData>
  <mergeCells count="80">
    <mergeCell ref="P40:P41"/>
    <mergeCell ref="J31:L31"/>
    <mergeCell ref="P22:R22"/>
    <mergeCell ref="J23:L23"/>
    <mergeCell ref="R23:R24"/>
    <mergeCell ref="Q31:Q32"/>
    <mergeCell ref="R31:R32"/>
    <mergeCell ref="P23:P24"/>
    <mergeCell ref="M31:O31"/>
    <mergeCell ref="P31:P32"/>
    <mergeCell ref="P30:R30"/>
    <mergeCell ref="D30:O30"/>
    <mergeCell ref="M12:O12"/>
    <mergeCell ref="D12:F12"/>
    <mergeCell ref="A38:C38"/>
    <mergeCell ref="A23:A24"/>
    <mergeCell ref="A28:C28"/>
    <mergeCell ref="A31:A32"/>
    <mergeCell ref="C31:C32"/>
    <mergeCell ref="B31:B32"/>
    <mergeCell ref="A30:C30"/>
    <mergeCell ref="G12:I12"/>
    <mergeCell ref="D31:F31"/>
    <mergeCell ref="C45:C46"/>
    <mergeCell ref="D45:F45"/>
    <mergeCell ref="G45:I45"/>
    <mergeCell ref="A39:C39"/>
    <mergeCell ref="D39:O39"/>
    <mergeCell ref="J45:L45"/>
    <mergeCell ref="A43:C43"/>
    <mergeCell ref="B40:B41"/>
    <mergeCell ref="A40:A41"/>
    <mergeCell ref="M40:O40"/>
    <mergeCell ref="D40:F40"/>
    <mergeCell ref="G40:I40"/>
    <mergeCell ref="J40:L40"/>
    <mergeCell ref="N54:O54"/>
    <mergeCell ref="L54:M54"/>
    <mergeCell ref="C52:C53"/>
    <mergeCell ref="N53:O53"/>
    <mergeCell ref="L52:O52"/>
    <mergeCell ref="L53:M53"/>
    <mergeCell ref="L58:P58"/>
    <mergeCell ref="M45:O45"/>
    <mergeCell ref="L55:M55"/>
    <mergeCell ref="P45:R45"/>
    <mergeCell ref="P39:R39"/>
    <mergeCell ref="Q40:Q41"/>
    <mergeCell ref="R40:R41"/>
    <mergeCell ref="N55:O55"/>
    <mergeCell ref="A51:R51"/>
    <mergeCell ref="D52:E52"/>
    <mergeCell ref="F52:G52"/>
    <mergeCell ref="C50:F50"/>
    <mergeCell ref="H52:I52"/>
    <mergeCell ref="G50:I50"/>
    <mergeCell ref="J52:K52"/>
    <mergeCell ref="C40:C41"/>
    <mergeCell ref="K1:R1"/>
    <mergeCell ref="A8:R8"/>
    <mergeCell ref="A9:R9"/>
    <mergeCell ref="P11:R11"/>
    <mergeCell ref="A11:C11"/>
    <mergeCell ref="D11:O11"/>
    <mergeCell ref="Q12:Q13"/>
    <mergeCell ref="R12:R13"/>
    <mergeCell ref="G31:I31"/>
    <mergeCell ref="C23:C24"/>
    <mergeCell ref="G23:I23"/>
    <mergeCell ref="D23:F23"/>
    <mergeCell ref="Q23:Q24"/>
    <mergeCell ref="M23:O23"/>
    <mergeCell ref="A19:C19"/>
    <mergeCell ref="B23:B24"/>
    <mergeCell ref="D22:O22"/>
    <mergeCell ref="A12:A13"/>
    <mergeCell ref="B12:B13"/>
    <mergeCell ref="C12:C13"/>
    <mergeCell ref="P12:P13"/>
    <mergeCell ref="J12:L12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50" orientation="portrait" r:id="rId1"/>
  <headerFooter alignWithMargins="0"/>
  <colBreaks count="1" manualBreakCount="1">
    <brk id="18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учебный план</vt:lpstr>
      <vt:lpstr>'учебный план'!Область_печати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2025-09-10T13:14:10Z</cp:lastPrinted>
  <dcterms:created xsi:type="dcterms:W3CDTF">2009-06-18T05:40:20Z</dcterms:created>
  <dcterms:modified xsi:type="dcterms:W3CDTF">2025-09-10T13:16:27Z</dcterms:modified>
</cp:coreProperties>
</file>